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h\OneDrive\Dokumenty\"/>
    </mc:Choice>
  </mc:AlternateContent>
  <xr:revisionPtr revIDLastSave="0" documentId="13_ncr:1_{B9148F3B-23CC-4FD8-AB02-0922D19B124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ríjmový rozpočet" sheetId="1" r:id="rId1"/>
    <sheet name="výdavky rozpočet" sheetId="3" r:id="rId2"/>
    <sheet name="Hárok2" sheetId="5" r:id="rId3"/>
    <sheet name="Hárok1" sheetId="4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5" l="1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H37" i="1"/>
  <c r="C66" i="5" l="1"/>
  <c r="J51" i="3"/>
  <c r="K8" i="3"/>
  <c r="K9" i="3"/>
  <c r="K13" i="3"/>
  <c r="K14" i="3"/>
  <c r="K15" i="3"/>
  <c r="K16" i="3"/>
  <c r="K17" i="3"/>
  <c r="K18" i="3"/>
  <c r="K19" i="3"/>
  <c r="K20" i="3"/>
  <c r="K21" i="3"/>
  <c r="K22" i="3"/>
  <c r="K23" i="3"/>
  <c r="K25" i="3"/>
  <c r="K26" i="3"/>
  <c r="K28" i="3"/>
  <c r="K29" i="3"/>
  <c r="K30" i="3"/>
  <c r="K31" i="3"/>
  <c r="K32" i="3"/>
  <c r="K33" i="3"/>
  <c r="K34" i="3"/>
  <c r="K35" i="3"/>
  <c r="K36" i="3"/>
  <c r="K39" i="3"/>
  <c r="K40" i="3"/>
  <c r="K43" i="3"/>
  <c r="K44" i="3"/>
  <c r="K46" i="3"/>
  <c r="K47" i="3"/>
  <c r="K48" i="3"/>
  <c r="K49" i="3"/>
  <c r="K50" i="3"/>
  <c r="I37" i="1"/>
  <c r="I36" i="1"/>
  <c r="H36" i="1"/>
  <c r="K54" i="3" l="1"/>
  <c r="G63" i="3"/>
  <c r="H63" i="3"/>
  <c r="I63" i="3"/>
  <c r="G54" i="3"/>
  <c r="H54" i="3"/>
  <c r="I54" i="3"/>
  <c r="F63" i="3"/>
  <c r="F54" i="3"/>
  <c r="E54" i="3"/>
  <c r="G37" i="1"/>
  <c r="G50" i="1" s="1"/>
  <c r="G53" i="1" s="1"/>
  <c r="E37" i="1"/>
  <c r="F37" i="1"/>
  <c r="F53" i="1"/>
  <c r="F45" i="1"/>
  <c r="F69" i="3" l="1"/>
  <c r="I69" i="3"/>
  <c r="G69" i="3"/>
  <c r="H69" i="3"/>
</calcChain>
</file>

<file path=xl/sharedStrings.xml><?xml version="1.0" encoding="utf-8"?>
<sst xmlns="http://schemas.openxmlformats.org/spreadsheetml/2006/main" count="170" uniqueCount="132">
  <si>
    <t>Bežné príjmy</t>
  </si>
  <si>
    <t>Kód</t>
  </si>
  <si>
    <t>Ekonomická</t>
  </si>
  <si>
    <t>text</t>
  </si>
  <si>
    <t>čerpanie</t>
  </si>
  <si>
    <t>skutočnosť</t>
  </si>
  <si>
    <t>schválený</t>
  </si>
  <si>
    <t>návrh rozpočtu</t>
  </si>
  <si>
    <t>klasifikácia</t>
  </si>
  <si>
    <t>Daň z príjmov</t>
  </si>
  <si>
    <t>Výnos dane z príjmov poukázaný územ. samospráve</t>
  </si>
  <si>
    <t>Daň z majetku</t>
  </si>
  <si>
    <t>Daň z nehnuteľností</t>
  </si>
  <si>
    <t>z pozemkov</t>
  </si>
  <si>
    <t>zo stavieb</t>
  </si>
  <si>
    <t>Dane za špecifické služby</t>
  </si>
  <si>
    <t>za psa</t>
  </si>
  <si>
    <t>za komun.odpady a drobné stavebné odpady</t>
  </si>
  <si>
    <t>Príjmy z vlastníctva</t>
  </si>
  <si>
    <t>z prenajatých budov, priestorov a objektov</t>
  </si>
  <si>
    <t>Administratívne poplatky a iné poplatky a platby</t>
  </si>
  <si>
    <t>ostatné poplatky</t>
  </si>
  <si>
    <t>Poplatky a platby z nepriemyselného a náhodné predaja a služieb</t>
  </si>
  <si>
    <t>z účtov finančného hospodárenia</t>
  </si>
  <si>
    <t>tuzemské bežné transfery v rámci VS zo ŠR     111</t>
  </si>
  <si>
    <t xml:space="preserve">Spolu bežné príjmy </t>
  </si>
  <si>
    <t xml:space="preserve">návrh rozpočtu </t>
  </si>
  <si>
    <t>Finančné operácie</t>
  </si>
  <si>
    <t>Spolu finančné operácie</t>
  </si>
  <si>
    <t xml:space="preserve">Príjmy celkom </t>
  </si>
  <si>
    <t xml:space="preserve">Výdavky celkom </t>
  </si>
  <si>
    <t xml:space="preserve">Rozdiel </t>
  </si>
  <si>
    <t>VÝDAVKY BEŽNÉ</t>
  </si>
  <si>
    <t>ekon.klas.</t>
  </si>
  <si>
    <t>COFOG</t>
  </si>
  <si>
    <t xml:space="preserve">odvetvie </t>
  </si>
  <si>
    <t xml:space="preserve">názov </t>
  </si>
  <si>
    <t>01</t>
  </si>
  <si>
    <t>Všeobecné verejné služby</t>
  </si>
  <si>
    <t>01.1.1</t>
  </si>
  <si>
    <t>Obec</t>
  </si>
  <si>
    <t>cestové výdavky</t>
  </si>
  <si>
    <t>energie, voda, komunikácie</t>
  </si>
  <si>
    <t>01.6.0</t>
  </si>
  <si>
    <t xml:space="preserve">Voľby </t>
  </si>
  <si>
    <t>03.2.0</t>
  </si>
  <si>
    <t xml:space="preserve">Ochrana pred požiarmi </t>
  </si>
  <si>
    <t>04</t>
  </si>
  <si>
    <t>Ekonomická oblasť</t>
  </si>
  <si>
    <t>05</t>
  </si>
  <si>
    <t>Ochrana životného  prostredia</t>
  </si>
  <si>
    <t>05.1</t>
  </si>
  <si>
    <t xml:space="preserve">Nakladanie s odpadmi </t>
  </si>
  <si>
    <t>05.4.0</t>
  </si>
  <si>
    <t>06</t>
  </si>
  <si>
    <t>Bývanie a občianska vybavenosť</t>
  </si>
  <si>
    <t>06.4.0</t>
  </si>
  <si>
    <t>Verejné osvetlenie</t>
  </si>
  <si>
    <t xml:space="preserve">elek.energia,verejné osvetlenie, </t>
  </si>
  <si>
    <t>odvetvie</t>
  </si>
  <si>
    <t>Spolu kapitálové  výdavky</t>
  </si>
  <si>
    <t>za prebytočný hnuteľný majetok</t>
  </si>
  <si>
    <t>Iné nedaňové príjmy</t>
  </si>
  <si>
    <t>Z dobropisov</t>
  </si>
  <si>
    <t>Iné</t>
  </si>
  <si>
    <t>Tuzemské bežné transfery a granty</t>
  </si>
  <si>
    <t>mzdy</t>
  </si>
  <si>
    <t>poistné</t>
  </si>
  <si>
    <t>prevádzkové prístroje</t>
  </si>
  <si>
    <t>všeobecný materiál</t>
  </si>
  <si>
    <t>knihy, noviny, časopisy</t>
  </si>
  <si>
    <t>pracovné odevy</t>
  </si>
  <si>
    <t>softvér a licencie</t>
  </si>
  <si>
    <t>reprezentačné</t>
  </si>
  <si>
    <t>benzín, nafta, prev. kvapaliny</t>
  </si>
  <si>
    <t>poistenie vozidiel</t>
  </si>
  <si>
    <t>karty, známky, poplatky</t>
  </si>
  <si>
    <t>údržba výpočt. techniky</t>
  </si>
  <si>
    <t>údržba prev. strojov</t>
  </si>
  <si>
    <t>školenie, kurzy, semináre</t>
  </si>
  <si>
    <t>všeobecné služby</t>
  </si>
  <si>
    <t>špeciálne služby</t>
  </si>
  <si>
    <t>poplatky a odvody</t>
  </si>
  <si>
    <t>stravovanie</t>
  </si>
  <si>
    <t>prídel do sociálneho fondu</t>
  </si>
  <si>
    <t>odmeny poslancom</t>
  </si>
  <si>
    <t>odmeny mimopracovného pomeru</t>
  </si>
  <si>
    <t>Transfery obci</t>
  </si>
  <si>
    <t>materiál na údržbu ciest</t>
  </si>
  <si>
    <t>údržba vo</t>
  </si>
  <si>
    <t>08.3.0</t>
  </si>
  <si>
    <t>Miestny rozhlas</t>
  </si>
  <si>
    <t>údržba miestneho rozhlasu</t>
  </si>
  <si>
    <t>údržba DS a cintorína</t>
  </si>
  <si>
    <t>Pokuty a penále</t>
  </si>
  <si>
    <t>za porušenie predpisov</t>
  </si>
  <si>
    <t>cestovné náhrady</t>
  </si>
  <si>
    <t>na členské</t>
  </si>
  <si>
    <t>likvidácia odpadových vôd</t>
  </si>
  <si>
    <t xml:space="preserve">nakladanie s odpad. vodami </t>
  </si>
  <si>
    <t xml:space="preserve">ochrana prírody </t>
  </si>
  <si>
    <t>vkladov</t>
  </si>
  <si>
    <t>Úroky z domácich pôžičiek a vkladov</t>
  </si>
  <si>
    <t>servis ,údržba  a opravy auta</t>
  </si>
  <si>
    <t>Zdravotníckym zariadeniam</t>
  </si>
  <si>
    <t>palivá ako zdroj energie</t>
  </si>
  <si>
    <t>prenájom Škoda Forman a fekálneho prívesu</t>
  </si>
  <si>
    <t xml:space="preserve">cintorín, verejná zeleň, </t>
  </si>
  <si>
    <t>údržba objektov</t>
  </si>
  <si>
    <t>voľby</t>
  </si>
  <si>
    <t>2020</t>
  </si>
  <si>
    <t>za predaj výrobkov, tovarov a služieb...</t>
  </si>
  <si>
    <t xml:space="preserve">všeobecný materiál </t>
  </si>
  <si>
    <t>Spolu</t>
  </si>
  <si>
    <t>Dividenty</t>
  </si>
  <si>
    <t>Nákup pozemkov</t>
  </si>
  <si>
    <t>Rekonštukcia a modernizácia</t>
  </si>
  <si>
    <t>08.6.0</t>
  </si>
  <si>
    <t>Rekreácia, kultúra a iné...</t>
  </si>
  <si>
    <t>Všeobecný materiál</t>
  </si>
  <si>
    <t>Voľby                                                             111</t>
  </si>
  <si>
    <t>odvoz všetkých druhov odpadov</t>
  </si>
  <si>
    <t>Poplatok za rozvoj</t>
  </si>
  <si>
    <t>Z rezervného fondu obce</t>
  </si>
  <si>
    <t>Realizácia nových stavieb-</t>
  </si>
  <si>
    <t>úprava č. 1</t>
  </si>
  <si>
    <t>Úprava rozpočtu č. 1 rok 2020</t>
  </si>
  <si>
    <t>úprava rozpočtu č. 1</t>
  </si>
  <si>
    <t>Príspevok na prevádzku domova dôchodcov</t>
  </si>
  <si>
    <t xml:space="preserve">úprava rozpočtu </t>
  </si>
  <si>
    <t>uprava rozpočtu č. 1</t>
  </si>
  <si>
    <t xml:space="preserve">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</si>
</sst>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5" x14ac:knownFonts="1"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color indexed="8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8"/>
      <name val="Arial CE"/>
      <charset val="238"/>
    </font>
    <font>
      <i/>
      <sz val="10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b/>
      <sz val="7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6" fillId="2" borderId="2" xfId="0" applyFont="1" applyFill="1" applyBorder="1"/>
    <xf numFmtId="0" fontId="4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6" fillId="2" borderId="4" xfId="0" applyFont="1" applyFill="1" applyBorder="1"/>
    <xf numFmtId="164" fontId="4" fillId="2" borderId="4" xfId="0" applyNumberFormat="1" applyFont="1" applyFill="1" applyBorder="1"/>
    <xf numFmtId="0" fontId="7" fillId="0" borderId="6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3" fontId="0" fillId="0" borderId="0" xfId="0" applyNumberFormat="1" applyFill="1" applyBorder="1"/>
    <xf numFmtId="3" fontId="8" fillId="0" borderId="0" xfId="0" applyNumberFormat="1" applyFont="1" applyBorder="1"/>
    <xf numFmtId="3" fontId="0" fillId="0" borderId="0" xfId="0" applyNumberFormat="1" applyBorder="1"/>
    <xf numFmtId="3" fontId="0" fillId="0" borderId="7" xfId="0" applyNumberFormat="1" applyBorder="1"/>
    <xf numFmtId="0" fontId="4" fillId="0" borderId="8" xfId="0" applyFont="1" applyBorder="1"/>
    <xf numFmtId="0" fontId="0" fillId="0" borderId="9" xfId="0" applyFont="1" applyBorder="1" applyAlignment="1">
      <alignment horizontal="left"/>
    </xf>
    <xf numFmtId="0" fontId="0" fillId="0" borderId="9" xfId="0" applyFont="1" applyBorder="1"/>
    <xf numFmtId="3" fontId="0" fillId="0" borderId="9" xfId="0" applyNumberFormat="1" applyFill="1" applyBorder="1"/>
    <xf numFmtId="3" fontId="8" fillId="0" borderId="9" xfId="0" applyNumberFormat="1" applyFont="1" applyBorder="1"/>
    <xf numFmtId="3" fontId="0" fillId="0" borderId="9" xfId="0" applyNumberFormat="1" applyBorder="1"/>
    <xf numFmtId="0" fontId="7" fillId="0" borderId="6" xfId="0" applyFont="1" applyBorder="1"/>
    <xf numFmtId="0" fontId="7" fillId="0" borderId="0" xfId="0" applyFont="1" applyBorder="1" applyAlignment="1">
      <alignment horizontal="left"/>
    </xf>
    <xf numFmtId="0" fontId="4" fillId="0" borderId="6" xfId="0" applyFont="1" applyBorder="1"/>
    <xf numFmtId="0" fontId="0" fillId="0" borderId="10" xfId="0" applyFont="1" applyBorder="1" applyAlignment="1">
      <alignment horizontal="left"/>
    </xf>
    <xf numFmtId="0" fontId="0" fillId="0" borderId="10" xfId="0" applyFont="1" applyBorder="1"/>
    <xf numFmtId="3" fontId="0" fillId="0" borderId="10" xfId="0" applyNumberFormat="1" applyFill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0" fillId="0" borderId="10" xfId="0" applyNumberFormat="1" applyBorder="1"/>
    <xf numFmtId="3" fontId="0" fillId="0" borderId="10" xfId="0" applyNumberFormat="1" applyFont="1" applyFill="1" applyBorder="1"/>
    <xf numFmtId="3" fontId="8" fillId="0" borderId="12" xfId="0" applyNumberFormat="1" applyFont="1" applyBorder="1"/>
    <xf numFmtId="0" fontId="4" fillId="0" borderId="13" xfId="0" applyFont="1" applyBorder="1"/>
    <xf numFmtId="0" fontId="7" fillId="0" borderId="14" xfId="0" applyFont="1" applyBorder="1" applyAlignment="1">
      <alignment horizontal="left"/>
    </xf>
    <xf numFmtId="0" fontId="0" fillId="0" borderId="14" xfId="0" applyBorder="1"/>
    <xf numFmtId="3" fontId="0" fillId="0" borderId="14" xfId="0" applyNumberFormat="1" applyFill="1" applyBorder="1"/>
    <xf numFmtId="3" fontId="8" fillId="0" borderId="15" xfId="0" applyNumberFormat="1" applyFont="1" applyBorder="1"/>
    <xf numFmtId="3" fontId="8" fillId="0" borderId="14" xfId="0" applyNumberFormat="1" applyFont="1" applyBorder="1"/>
    <xf numFmtId="3" fontId="0" fillId="0" borderId="16" xfId="0" applyNumberFormat="1" applyBorder="1"/>
    <xf numFmtId="3" fontId="0" fillId="0" borderId="15" xfId="0" applyNumberFormat="1" applyBorder="1"/>
    <xf numFmtId="3" fontId="0" fillId="0" borderId="17" xfId="0" applyNumberFormat="1" applyBorder="1"/>
    <xf numFmtId="3" fontId="0" fillId="0" borderId="11" xfId="0" applyNumberFormat="1" applyBorder="1"/>
    <xf numFmtId="3" fontId="8" fillId="0" borderId="17" xfId="0" applyNumberFormat="1" applyFont="1" applyBorder="1"/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13" xfId="0" applyFont="1" applyBorder="1"/>
    <xf numFmtId="0" fontId="7" fillId="0" borderId="14" xfId="0" applyFont="1" applyBorder="1"/>
    <xf numFmtId="0" fontId="0" fillId="0" borderId="6" xfId="0" applyBorder="1"/>
    <xf numFmtId="3" fontId="0" fillId="0" borderId="14" xfId="0" applyNumberFormat="1" applyBorder="1"/>
    <xf numFmtId="0" fontId="0" fillId="0" borderId="18" xfId="0" applyBorder="1" applyAlignment="1">
      <alignment horizontal="left"/>
    </xf>
    <xf numFmtId="3" fontId="8" fillId="0" borderId="19" xfId="0" applyNumberFormat="1" applyFont="1" applyBorder="1"/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3" fontId="0" fillId="0" borderId="18" xfId="0" applyNumberFormat="1" applyBorder="1"/>
    <xf numFmtId="3" fontId="8" fillId="0" borderId="18" xfId="0" applyNumberFormat="1" applyFont="1" applyBorder="1"/>
    <xf numFmtId="0" fontId="0" fillId="0" borderId="8" xfId="0" applyBorder="1"/>
    <xf numFmtId="0" fontId="7" fillId="3" borderId="21" xfId="0" applyFont="1" applyFill="1" applyBorder="1"/>
    <xf numFmtId="0" fontId="0" fillId="3" borderId="22" xfId="0" applyFont="1" applyFill="1" applyBorder="1"/>
    <xf numFmtId="0" fontId="0" fillId="3" borderId="23" xfId="0" applyFill="1" applyBorder="1"/>
    <xf numFmtId="3" fontId="4" fillId="3" borderId="24" xfId="0" applyNumberFormat="1" applyFont="1" applyFill="1" applyBorder="1"/>
    <xf numFmtId="3" fontId="6" fillId="3" borderId="25" xfId="0" applyNumberFormat="1" applyFont="1" applyFill="1" applyBorder="1"/>
    <xf numFmtId="3" fontId="9" fillId="0" borderId="0" xfId="0" applyNumberFormat="1" applyFont="1" applyFill="1"/>
    <xf numFmtId="3" fontId="8" fillId="0" borderId="0" xfId="0" applyNumberFormat="1" applyFont="1"/>
    <xf numFmtId="3" fontId="0" fillId="0" borderId="0" xfId="0" applyNumberFormat="1"/>
    <xf numFmtId="0" fontId="0" fillId="0" borderId="15" xfId="0" applyFont="1" applyBorder="1"/>
    <xf numFmtId="3" fontId="4" fillId="0" borderId="0" xfId="0" applyNumberFormat="1" applyFont="1" applyBorder="1"/>
    <xf numFmtId="3" fontId="6" fillId="0" borderId="0" xfId="0" applyNumberFormat="1" applyFont="1" applyBorder="1"/>
    <xf numFmtId="0" fontId="7" fillId="0" borderId="31" xfId="0" applyFont="1" applyBorder="1"/>
    <xf numFmtId="3" fontId="0" fillId="0" borderId="10" xfId="0" applyNumberFormat="1" applyFont="1" applyBorder="1"/>
    <xf numFmtId="0" fontId="7" fillId="3" borderId="33" xfId="0" applyFont="1" applyFill="1" applyBorder="1"/>
    <xf numFmtId="0" fontId="0" fillId="3" borderId="24" xfId="0" applyFill="1" applyBorder="1"/>
    <xf numFmtId="0" fontId="4" fillId="3" borderId="24" xfId="0" applyFont="1" applyFill="1" applyBorder="1"/>
    <xf numFmtId="0" fontId="0" fillId="0" borderId="13" xfId="0" applyBorder="1"/>
    <xf numFmtId="0" fontId="4" fillId="0" borderId="14" xfId="0" applyFont="1" applyBorder="1"/>
    <xf numFmtId="0" fontId="6" fillId="2" borderId="14" xfId="0" applyFont="1" applyFill="1" applyBorder="1"/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0" fillId="0" borderId="8" xfId="0" applyFont="1" applyBorder="1"/>
    <xf numFmtId="0" fontId="11" fillId="0" borderId="34" xfId="0" applyFont="1" applyBorder="1"/>
    <xf numFmtId="0" fontId="10" fillId="0" borderId="34" xfId="0" applyFont="1" applyBorder="1"/>
    <xf numFmtId="3" fontId="10" fillId="0" borderId="8" xfId="0" applyNumberFormat="1" applyFont="1" applyBorder="1"/>
    <xf numFmtId="3" fontId="6" fillId="0" borderId="35" xfId="0" applyNumberFormat="1" applyFont="1" applyBorder="1"/>
    <xf numFmtId="3" fontId="6" fillId="0" borderId="36" xfId="0" applyNumberFormat="1" applyFont="1" applyBorder="1"/>
    <xf numFmtId="3" fontId="4" fillId="0" borderId="36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10" fillId="0" borderId="0" xfId="0" applyFont="1" applyBorder="1"/>
    <xf numFmtId="0" fontId="10" fillId="2" borderId="8" xfId="0" applyFont="1" applyFill="1" applyBorder="1"/>
    <xf numFmtId="0" fontId="10" fillId="2" borderId="34" xfId="0" applyFont="1" applyFill="1" applyBorder="1"/>
    <xf numFmtId="3" fontId="4" fillId="2" borderId="35" xfId="0" applyNumberFormat="1" applyFont="1" applyFill="1" applyBorder="1"/>
    <xf numFmtId="3" fontId="4" fillId="4" borderId="36" xfId="0" applyNumberFormat="1" applyFont="1" applyFill="1" applyBorder="1"/>
    <xf numFmtId="0" fontId="0" fillId="0" borderId="34" xfId="0" applyBorder="1"/>
    <xf numFmtId="0" fontId="6" fillId="0" borderId="14" xfId="0" applyFont="1" applyBorder="1"/>
    <xf numFmtId="0" fontId="6" fillId="0" borderId="5" xfId="0" applyFont="1" applyBorder="1" applyAlignment="1">
      <alignment horizontal="center" wrapText="1"/>
    </xf>
    <xf numFmtId="0" fontId="6" fillId="0" borderId="8" xfId="0" applyFont="1" applyBorder="1"/>
    <xf numFmtId="0" fontId="6" fillId="0" borderId="34" xfId="0" applyFont="1" applyBorder="1"/>
    <xf numFmtId="49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0" fontId="8" fillId="0" borderId="15" xfId="0" applyFont="1" applyBorder="1"/>
    <xf numFmtId="49" fontId="4" fillId="0" borderId="6" xfId="0" applyNumberFormat="1" applyFont="1" applyBorder="1"/>
    <xf numFmtId="49" fontId="4" fillId="0" borderId="6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0" xfId="0" applyFont="1" applyBorder="1"/>
    <xf numFmtId="3" fontId="8" fillId="0" borderId="10" xfId="0" applyNumberFormat="1" applyFont="1" applyFill="1" applyBorder="1"/>
    <xf numFmtId="49" fontId="8" fillId="0" borderId="6" xfId="0" applyNumberFormat="1" applyFont="1" applyBorder="1" applyAlignment="1">
      <alignment horizontal="left"/>
    </xf>
    <xf numFmtId="49" fontId="8" fillId="0" borderId="6" xfId="0" applyNumberFormat="1" applyFont="1" applyBorder="1"/>
    <xf numFmtId="49" fontId="6" fillId="0" borderId="6" xfId="0" applyNumberFormat="1" applyFont="1" applyBorder="1" applyAlignment="1">
      <alignment horizontal="left"/>
    </xf>
    <xf numFmtId="49" fontId="3" fillId="0" borderId="6" xfId="0" applyNumberFormat="1" applyFont="1" applyBorder="1"/>
    <xf numFmtId="0" fontId="8" fillId="0" borderId="32" xfId="0" applyFont="1" applyBorder="1" applyAlignment="1">
      <alignment horizontal="left"/>
    </xf>
    <xf numFmtId="0" fontId="8" fillId="0" borderId="18" xfId="0" applyFont="1" applyBorder="1"/>
    <xf numFmtId="0" fontId="8" fillId="0" borderId="31" xfId="0" applyFont="1" applyBorder="1" applyAlignment="1">
      <alignment horizontal="left"/>
    </xf>
    <xf numFmtId="0" fontId="8" fillId="0" borderId="0" xfId="0" applyFont="1" applyBorder="1"/>
    <xf numFmtId="3" fontId="0" fillId="0" borderId="36" xfId="0" applyNumberFormat="1" applyBorder="1"/>
    <xf numFmtId="3" fontId="8" fillId="0" borderId="35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37" xfId="0" applyNumberFormat="1" applyFont="1" applyFill="1" applyBorder="1"/>
    <xf numFmtId="49" fontId="7" fillId="2" borderId="6" xfId="0" applyNumberFormat="1" applyFont="1" applyFill="1" applyBorder="1"/>
    <xf numFmtId="49" fontId="0" fillId="0" borderId="6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34" xfId="0" applyFont="1" applyBorder="1"/>
    <xf numFmtId="49" fontId="7" fillId="0" borderId="37" xfId="0" applyNumberFormat="1" applyFont="1" applyBorder="1"/>
    <xf numFmtId="49" fontId="4" fillId="0" borderId="16" xfId="0" applyNumberFormat="1" applyFont="1" applyBorder="1" applyAlignment="1">
      <alignment horizontal="left"/>
    </xf>
    <xf numFmtId="3" fontId="0" fillId="0" borderId="38" xfId="0" applyNumberFormat="1" applyBorder="1"/>
    <xf numFmtId="0" fontId="8" fillId="0" borderId="28" xfId="0" applyFont="1" applyFill="1" applyBorder="1"/>
    <xf numFmtId="0" fontId="8" fillId="0" borderId="14" xfId="0" applyFont="1" applyBorder="1"/>
    <xf numFmtId="0" fontId="0" fillId="2" borderId="6" xfId="0" applyFont="1" applyFill="1" applyBorder="1"/>
    <xf numFmtId="49" fontId="8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/>
    <xf numFmtId="3" fontId="0" fillId="2" borderId="19" xfId="0" applyNumberFormat="1" applyFont="1" applyFill="1" applyBorder="1"/>
    <xf numFmtId="3" fontId="8" fillId="2" borderId="6" xfId="0" applyNumberFormat="1" applyFont="1" applyFill="1" applyBorder="1"/>
    <xf numFmtId="3" fontId="8" fillId="2" borderId="5" xfId="0" applyNumberFormat="1" applyFont="1" applyFill="1" applyBorder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11" fillId="0" borderId="0" xfId="0" applyFont="1" applyFill="1"/>
    <xf numFmtId="0" fontId="8" fillId="0" borderId="0" xfId="0" applyFont="1" applyFill="1"/>
    <xf numFmtId="1" fontId="0" fillId="0" borderId="0" xfId="0" applyNumberFormat="1"/>
    <xf numFmtId="0" fontId="12" fillId="0" borderId="1" xfId="0" applyFont="1" applyBorder="1"/>
    <xf numFmtId="0" fontId="6" fillId="0" borderId="2" xfId="0" applyFont="1" applyBorder="1"/>
    <xf numFmtId="0" fontId="13" fillId="0" borderId="2" xfId="0" applyFont="1" applyBorder="1"/>
    <xf numFmtId="0" fontId="14" fillId="0" borderId="14" xfId="0" applyFont="1" applyBorder="1"/>
    <xf numFmtId="0" fontId="6" fillId="0" borderId="39" xfId="0" applyFont="1" applyBorder="1"/>
    <xf numFmtId="0" fontId="6" fillId="0" borderId="36" xfId="0" applyFont="1" applyBorder="1"/>
    <xf numFmtId="49" fontId="4" fillId="2" borderId="21" xfId="0" applyNumberFormat="1" applyFont="1" applyFill="1" applyBorder="1"/>
    <xf numFmtId="49" fontId="6" fillId="2" borderId="23" xfId="0" applyNumberFormat="1" applyFont="1" applyFill="1" applyBorder="1"/>
    <xf numFmtId="0" fontId="6" fillId="2" borderId="23" xfId="0" applyFont="1" applyFill="1" applyBorder="1"/>
    <xf numFmtId="0" fontId="4" fillId="2" borderId="33" xfId="0" applyFont="1" applyFill="1" applyBorder="1"/>
    <xf numFmtId="3" fontId="4" fillId="2" borderId="24" xfId="0" applyNumberFormat="1" applyFont="1" applyFill="1" applyBorder="1"/>
    <xf numFmtId="3" fontId="6" fillId="2" borderId="24" xfId="0" applyNumberFormat="1" applyFont="1" applyFill="1" applyBorder="1"/>
    <xf numFmtId="49" fontId="8" fillId="0" borderId="34" xfId="0" applyNumberFormat="1" applyFont="1" applyBorder="1"/>
    <xf numFmtId="0" fontId="4" fillId="0" borderId="0" xfId="0" applyFont="1" applyBorder="1"/>
    <xf numFmtId="49" fontId="8" fillId="0" borderId="0" xfId="0" applyNumberFormat="1" applyFont="1" applyBorder="1"/>
    <xf numFmtId="49" fontId="8" fillId="0" borderId="14" xfId="0" applyNumberFormat="1" applyFont="1" applyBorder="1"/>
    <xf numFmtId="0" fontId="0" fillId="0" borderId="41" xfId="0" applyBorder="1"/>
    <xf numFmtId="0" fontId="4" fillId="0" borderId="30" xfId="0" applyFont="1" applyBorder="1"/>
    <xf numFmtId="0" fontId="6" fillId="0" borderId="30" xfId="0" applyFont="1" applyBorder="1"/>
    <xf numFmtId="0" fontId="0" fillId="0" borderId="7" xfId="0" applyBorder="1"/>
    <xf numFmtId="0" fontId="4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40" xfId="0" applyNumberFormat="1" applyFont="1" applyBorder="1" applyAlignment="1">
      <alignment horizontal="left"/>
    </xf>
    <xf numFmtId="0" fontId="0" fillId="0" borderId="42" xfId="0" applyBorder="1"/>
    <xf numFmtId="3" fontId="4" fillId="2" borderId="9" xfId="0" applyNumberFormat="1" applyFont="1" applyFill="1" applyBorder="1"/>
    <xf numFmtId="3" fontId="4" fillId="2" borderId="12" xfId="0" applyNumberFormat="1" applyFont="1" applyFill="1" applyBorder="1"/>
    <xf numFmtId="3" fontId="4" fillId="2" borderId="39" xfId="0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49" fontId="4" fillId="0" borderId="0" xfId="0" applyNumberFormat="1" applyFont="1" applyBorder="1"/>
    <xf numFmtId="49" fontId="0" fillId="0" borderId="0" xfId="0" applyNumberFormat="1" applyBorder="1"/>
    <xf numFmtId="0" fontId="13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0" applyNumberFormat="1"/>
    <xf numFmtId="0" fontId="0" fillId="0" borderId="10" xfId="0" applyBorder="1"/>
    <xf numFmtId="0" fontId="0" fillId="0" borderId="5" xfId="0" applyBorder="1" applyAlignment="1">
      <alignment horizontal="left"/>
    </xf>
    <xf numFmtId="0" fontId="0" fillId="0" borderId="36" xfId="0" applyFont="1" applyBorder="1"/>
    <xf numFmtId="3" fontId="0" fillId="0" borderId="36" xfId="0" applyNumberFormat="1" applyFill="1" applyBorder="1"/>
    <xf numFmtId="0" fontId="0" fillId="0" borderId="43" xfId="0" applyBorder="1" applyAlignment="1">
      <alignment horizontal="left"/>
    </xf>
    <xf numFmtId="0" fontId="0" fillId="0" borderId="43" xfId="0" applyFont="1" applyBorder="1"/>
    <xf numFmtId="3" fontId="0" fillId="0" borderId="43" xfId="0" applyNumberFormat="1" applyFill="1" applyBorder="1"/>
    <xf numFmtId="3" fontId="8" fillId="0" borderId="43" xfId="0" applyNumberFormat="1" applyFont="1" applyBorder="1"/>
    <xf numFmtId="3" fontId="0" fillId="0" borderId="43" xfId="0" applyNumberFormat="1" applyBorder="1"/>
    <xf numFmtId="0" fontId="0" fillId="0" borderId="43" xfId="0" applyBorder="1"/>
    <xf numFmtId="0" fontId="0" fillId="0" borderId="36" xfId="0" applyBorder="1"/>
    <xf numFmtId="3" fontId="0" fillId="0" borderId="15" xfId="0" applyNumberFormat="1" applyFont="1" applyBorder="1"/>
    <xf numFmtId="3" fontId="0" fillId="0" borderId="18" xfId="0" applyNumberFormat="1" applyFont="1" applyBorder="1"/>
    <xf numFmtId="3" fontId="0" fillId="0" borderId="15" xfId="0" applyNumberFormat="1" applyFill="1" applyBorder="1"/>
    <xf numFmtId="3" fontId="8" fillId="0" borderId="15" xfId="0" applyNumberFormat="1" applyFont="1" applyFill="1" applyBorder="1"/>
    <xf numFmtId="0" fontId="8" fillId="0" borderId="44" xfId="0" applyFont="1" applyBorder="1" applyAlignment="1">
      <alignment horizontal="left"/>
    </xf>
    <xf numFmtId="0" fontId="8" fillId="0" borderId="45" xfId="0" applyFont="1" applyBorder="1"/>
    <xf numFmtId="3" fontId="0" fillId="0" borderId="45" xfId="0" applyNumberFormat="1" applyBorder="1"/>
    <xf numFmtId="3" fontId="8" fillId="0" borderId="45" xfId="0" applyNumberFormat="1" applyFont="1" applyFill="1" applyBorder="1"/>
    <xf numFmtId="3" fontId="0" fillId="0" borderId="45" xfId="0" applyNumberFormat="1" applyFont="1" applyBorder="1"/>
    <xf numFmtId="49" fontId="4" fillId="2" borderId="46" xfId="0" applyNumberFormat="1" applyFont="1" applyFill="1" applyBorder="1" applyAlignment="1">
      <alignment horizontal="left"/>
    </xf>
    <xf numFmtId="49" fontId="4" fillId="2" borderId="47" xfId="0" applyNumberFormat="1" applyFont="1" applyFill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9" xfId="0" applyFont="1" applyBorder="1"/>
    <xf numFmtId="3" fontId="0" fillId="0" borderId="49" xfId="0" applyNumberFormat="1" applyBorder="1"/>
    <xf numFmtId="3" fontId="8" fillId="0" borderId="49" xfId="0" applyNumberFormat="1" applyFont="1" applyBorder="1"/>
    <xf numFmtId="49" fontId="4" fillId="0" borderId="50" xfId="0" applyNumberFormat="1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2" xfId="0" applyFont="1" applyBorder="1"/>
    <xf numFmtId="3" fontId="0" fillId="0" borderId="52" xfId="0" applyNumberFormat="1" applyBorder="1"/>
    <xf numFmtId="3" fontId="8" fillId="0" borderId="52" xfId="0" applyNumberFormat="1" applyFont="1" applyBorder="1"/>
    <xf numFmtId="3" fontId="0" fillId="0" borderId="52" xfId="0" applyNumberFormat="1" applyFont="1" applyBorder="1"/>
    <xf numFmtId="49" fontId="4" fillId="2" borderId="53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  <xf numFmtId="3" fontId="0" fillId="0" borderId="49" xfId="0" applyNumberFormat="1" applyFill="1" applyBorder="1"/>
    <xf numFmtId="49" fontId="7" fillId="0" borderId="50" xfId="0" applyNumberFormat="1" applyFont="1" applyBorder="1" applyAlignment="1">
      <alignment horizontal="left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0" fontId="4" fillId="2" borderId="56" xfId="0" applyFont="1" applyFill="1" applyBorder="1"/>
    <xf numFmtId="49" fontId="6" fillId="2" borderId="57" xfId="0" applyNumberFormat="1" applyFont="1" applyFill="1" applyBorder="1"/>
    <xf numFmtId="0" fontId="6" fillId="2" borderId="57" xfId="0" applyFont="1" applyFill="1" applyBorder="1" applyAlignment="1">
      <alignment horizontal="left"/>
    </xf>
    <xf numFmtId="0" fontId="4" fillId="2" borderId="57" xfId="0" applyFont="1" applyFill="1" applyBorder="1"/>
    <xf numFmtId="3" fontId="4" fillId="2" borderId="58" xfId="0" applyNumberFormat="1" applyFont="1" applyFill="1" applyBorder="1"/>
    <xf numFmtId="3" fontId="6" fillId="2" borderId="59" xfId="0" applyNumberFormat="1" applyFont="1" applyFill="1" applyBorder="1"/>
    <xf numFmtId="3" fontId="6" fillId="2" borderId="60" xfId="0" applyNumberFormat="1" applyFont="1" applyFill="1" applyBorder="1"/>
    <xf numFmtId="0" fontId="0" fillId="2" borderId="7" xfId="0" applyFont="1" applyFill="1" applyBorder="1"/>
    <xf numFmtId="0" fontId="4" fillId="4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56" xfId="0" applyFont="1" applyBorder="1"/>
    <xf numFmtId="0" fontId="10" fillId="0" borderId="57" xfId="0" applyFont="1" applyBorder="1"/>
    <xf numFmtId="1" fontId="6" fillId="0" borderId="58" xfId="0" applyNumberFormat="1" applyFont="1" applyBorder="1"/>
    <xf numFmtId="1" fontId="6" fillId="0" borderId="61" xfId="0" applyNumberFormat="1" applyFont="1" applyBorder="1"/>
    <xf numFmtId="3" fontId="4" fillId="0" borderId="61" xfId="0" applyNumberFormat="1" applyFont="1" applyBorder="1"/>
    <xf numFmtId="49" fontId="4" fillId="0" borderId="62" xfId="0" applyNumberFormat="1" applyFont="1" applyBorder="1"/>
    <xf numFmtId="49" fontId="4" fillId="0" borderId="61" xfId="0" applyNumberFormat="1" applyFont="1" applyBorder="1" applyAlignment="1">
      <alignment horizontal="left"/>
    </xf>
    <xf numFmtId="3" fontId="0" fillId="0" borderId="20" xfId="0" applyNumberFormat="1" applyBorder="1"/>
    <xf numFmtId="3" fontId="0" fillId="0" borderId="63" xfId="0" applyNumberFormat="1" applyBorder="1"/>
    <xf numFmtId="3" fontId="8" fillId="2" borderId="0" xfId="0" applyNumberFormat="1" applyFont="1" applyFill="1" applyBorder="1"/>
    <xf numFmtId="3" fontId="0" fillId="0" borderId="0" xfId="0" applyNumberFormat="1" applyFill="1"/>
    <xf numFmtId="3" fontId="0" fillId="5" borderId="17" xfId="0" applyNumberFormat="1" applyFont="1" applyFill="1" applyBorder="1"/>
    <xf numFmtId="3" fontId="0" fillId="5" borderId="11" xfId="0" applyNumberFormat="1" applyFont="1" applyFill="1" applyBorder="1"/>
    <xf numFmtId="3" fontId="0" fillId="5" borderId="20" xfId="0" applyNumberFormat="1" applyFont="1" applyFill="1" applyBorder="1"/>
    <xf numFmtId="3" fontId="0" fillId="5" borderId="61" xfId="0" applyNumberFormat="1" applyFont="1" applyFill="1" applyBorder="1"/>
    <xf numFmtId="3" fontId="0" fillId="5" borderId="63" xfId="0" applyNumberFormat="1" applyFont="1" applyFill="1" applyBorder="1"/>
    <xf numFmtId="3" fontId="0" fillId="5" borderId="49" xfId="0" applyNumberFormat="1" applyFont="1" applyFill="1" applyBorder="1"/>
    <xf numFmtId="3" fontId="0" fillId="5" borderId="10" xfId="0" applyNumberFormat="1" applyFont="1" applyFill="1" applyBorder="1"/>
    <xf numFmtId="3" fontId="0" fillId="5" borderId="18" xfId="0" applyNumberFormat="1" applyFont="1" applyFill="1" applyBorder="1"/>
    <xf numFmtId="3" fontId="0" fillId="5" borderId="52" xfId="0" applyNumberFormat="1" applyFont="1" applyFill="1" applyBorder="1"/>
    <xf numFmtId="3" fontId="0" fillId="5" borderId="15" xfId="0" applyNumberFormat="1" applyFont="1" applyFill="1" applyBorder="1"/>
    <xf numFmtId="49" fontId="4" fillId="0" borderId="64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Fill="1" applyBorder="1"/>
    <xf numFmtId="0" fontId="17" fillId="0" borderId="0" xfId="0" applyFont="1" applyBorder="1"/>
    <xf numFmtId="0" fontId="17" fillId="0" borderId="19" xfId="0" applyFont="1" applyBorder="1"/>
    <xf numFmtId="0" fontId="13" fillId="0" borderId="5" xfId="0" applyFont="1" applyBorder="1"/>
    <xf numFmtId="0" fontId="16" fillId="0" borderId="66" xfId="0" applyFont="1" applyBorder="1"/>
    <xf numFmtId="0" fontId="15" fillId="0" borderId="66" xfId="0" applyFont="1" applyBorder="1"/>
    <xf numFmtId="0" fontId="14" fillId="0" borderId="66" xfId="0" applyFont="1" applyBorder="1" applyAlignment="1">
      <alignment horizontal="left"/>
    </xf>
    <xf numFmtId="0" fontId="6" fillId="2" borderId="66" xfId="0" applyFont="1" applyFill="1" applyBorder="1" applyAlignment="1">
      <alignment horizontal="left"/>
    </xf>
    <xf numFmtId="164" fontId="6" fillId="2" borderId="66" xfId="0" applyNumberFormat="1" applyFont="1" applyFill="1" applyBorder="1" applyAlignment="1">
      <alignment horizontal="left"/>
    </xf>
    <xf numFmtId="49" fontId="21" fillId="0" borderId="37" xfId="0" applyNumberFormat="1" applyFont="1" applyBorder="1"/>
    <xf numFmtId="49" fontId="15" fillId="0" borderId="16" xfId="0" applyNumberFormat="1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8" xfId="0" applyFont="1" applyFill="1" applyBorder="1"/>
    <xf numFmtId="3" fontId="15" fillId="0" borderId="38" xfId="0" applyNumberFormat="1" applyFont="1" applyBorder="1"/>
    <xf numFmtId="3" fontId="16" fillId="0" borderId="17" xfId="0" applyNumberFormat="1" applyFont="1" applyBorder="1"/>
    <xf numFmtId="3" fontId="16" fillId="0" borderId="15" xfId="0" applyNumberFormat="1" applyFont="1" applyBorder="1"/>
    <xf numFmtId="0" fontId="15" fillId="0" borderId="0" xfId="0" applyFont="1"/>
    <xf numFmtId="49" fontId="7" fillId="0" borderId="0" xfId="0" applyNumberFormat="1" applyFont="1" applyBorder="1"/>
    <xf numFmtId="0" fontId="8" fillId="0" borderId="0" xfId="0" applyFont="1" applyFill="1" applyBorder="1"/>
    <xf numFmtId="3" fontId="8" fillId="0" borderId="7" xfId="0" applyNumberFormat="1" applyFont="1" applyBorder="1"/>
    <xf numFmtId="0" fontId="8" fillId="0" borderId="69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49" fontId="4" fillId="0" borderId="55" xfId="0" applyNumberFormat="1" applyFont="1" applyBorder="1" applyAlignment="1">
      <alignment horizontal="left"/>
    </xf>
    <xf numFmtId="3" fontId="15" fillId="5" borderId="10" xfId="0" applyNumberFormat="1" applyFont="1" applyFill="1" applyBorder="1"/>
    <xf numFmtId="3" fontId="15" fillId="0" borderId="10" xfId="0" applyNumberFormat="1" applyFont="1" applyBorder="1"/>
    <xf numFmtId="3" fontId="15" fillId="0" borderId="15" xfId="0" applyNumberFormat="1" applyFont="1" applyBorder="1"/>
    <xf numFmtId="3" fontId="15" fillId="0" borderId="18" xfId="0" applyNumberFormat="1" applyFont="1" applyBorder="1"/>
    <xf numFmtId="3" fontId="15" fillId="0" borderId="45" xfId="0" applyNumberFormat="1" applyFont="1" applyBorder="1"/>
    <xf numFmtId="3" fontId="15" fillId="0" borderId="49" xfId="0" applyNumberFormat="1" applyFont="1" applyBorder="1"/>
    <xf numFmtId="3" fontId="15" fillId="0" borderId="52" xfId="0" applyNumberFormat="1" applyFont="1" applyBorder="1"/>
    <xf numFmtId="3" fontId="15" fillId="2" borderId="10" xfId="0" applyNumberFormat="1" applyFont="1" applyFill="1" applyBorder="1"/>
    <xf numFmtId="3" fontId="0" fillId="6" borderId="17" xfId="0" applyNumberFormat="1" applyFont="1" applyFill="1" applyBorder="1"/>
    <xf numFmtId="3" fontId="0" fillId="6" borderId="11" xfId="0" applyNumberFormat="1" applyFont="1" applyFill="1" applyBorder="1"/>
    <xf numFmtId="3" fontId="0" fillId="6" borderId="20" xfId="0" applyNumberFormat="1" applyFont="1" applyFill="1" applyBorder="1"/>
    <xf numFmtId="3" fontId="0" fillId="6" borderId="61" xfId="0" applyNumberFormat="1" applyFont="1" applyFill="1" applyBorder="1"/>
    <xf numFmtId="3" fontId="0" fillId="6" borderId="63" xfId="0" applyNumberFormat="1" applyFont="1" applyFill="1" applyBorder="1"/>
    <xf numFmtId="3" fontId="0" fillId="6" borderId="49" xfId="0" applyNumberFormat="1" applyFont="1" applyFill="1" applyBorder="1"/>
    <xf numFmtId="3" fontId="0" fillId="6" borderId="10" xfId="0" applyNumberFormat="1" applyFont="1" applyFill="1" applyBorder="1"/>
    <xf numFmtId="3" fontId="0" fillId="6" borderId="52" xfId="0" applyNumberFormat="1" applyFont="1" applyFill="1" applyBorder="1"/>
    <xf numFmtId="3" fontId="0" fillId="6" borderId="15" xfId="0" applyNumberFormat="1" applyFont="1" applyFill="1" applyBorder="1"/>
    <xf numFmtId="3" fontId="0" fillId="6" borderId="18" xfId="0" applyNumberFormat="1" applyFont="1" applyFill="1" applyBorder="1"/>
    <xf numFmtId="3" fontId="15" fillId="6" borderId="10" xfId="0" applyNumberFormat="1" applyFont="1" applyFill="1" applyBorder="1"/>
    <xf numFmtId="3" fontId="0" fillId="7" borderId="10" xfId="0" applyNumberFormat="1" applyFont="1" applyFill="1" applyBorder="1"/>
    <xf numFmtId="3" fontId="16" fillId="7" borderId="66" xfId="0" applyNumberFormat="1" applyFont="1" applyFill="1" applyBorder="1"/>
    <xf numFmtId="3" fontId="16" fillId="7" borderId="67" xfId="0" applyNumberFormat="1" applyFont="1" applyFill="1" applyBorder="1"/>
    <xf numFmtId="0" fontId="7" fillId="0" borderId="3" xfId="0" applyFont="1" applyBorder="1"/>
    <xf numFmtId="3" fontId="0" fillId="0" borderId="5" xfId="0" applyNumberFormat="1" applyBorder="1"/>
    <xf numFmtId="3" fontId="8" fillId="0" borderId="5" xfId="0" applyNumberFormat="1" applyFont="1" applyBorder="1"/>
    <xf numFmtId="0" fontId="0" fillId="0" borderId="5" xfId="0" applyFont="1" applyBorder="1"/>
    <xf numFmtId="3" fontId="0" fillId="0" borderId="5" xfId="0" applyNumberFormat="1" applyFont="1" applyBorder="1"/>
    <xf numFmtId="0" fontId="6" fillId="0" borderId="7" xfId="0" applyFont="1" applyBorder="1"/>
    <xf numFmtId="0" fontId="6" fillId="0" borderId="19" xfId="0" applyFont="1" applyBorder="1"/>
    <xf numFmtId="0" fontId="6" fillId="2" borderId="2" xfId="0" applyFont="1" applyFill="1" applyBorder="1" applyAlignment="1">
      <alignment horizontal="center" wrapText="1" shrinkToFi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/>
    <xf numFmtId="49" fontId="8" fillId="0" borderId="0" xfId="0" applyNumberFormat="1" applyFont="1" applyBorder="1" applyAlignment="1">
      <alignment horizontal="left"/>
    </xf>
    <xf numFmtId="0" fontId="8" fillId="0" borderId="70" xfId="0" applyFont="1" applyBorder="1" applyAlignment="1">
      <alignment horizontal="left"/>
    </xf>
    <xf numFmtId="0" fontId="8" fillId="0" borderId="70" xfId="0" applyFont="1" applyBorder="1"/>
    <xf numFmtId="3" fontId="0" fillId="0" borderId="70" xfId="0" applyNumberFormat="1" applyFill="1" applyBorder="1"/>
    <xf numFmtId="3" fontId="8" fillId="0" borderId="70" xfId="0" applyNumberFormat="1" applyFont="1" applyBorder="1"/>
    <xf numFmtId="3" fontId="0" fillId="0" borderId="70" xfId="0" applyNumberFormat="1" applyBorder="1"/>
    <xf numFmtId="3" fontId="0" fillId="6" borderId="70" xfId="0" applyNumberFormat="1" applyFont="1" applyFill="1" applyBorder="1"/>
    <xf numFmtId="3" fontId="15" fillId="0" borderId="70" xfId="0" applyNumberFormat="1" applyFont="1" applyBorder="1"/>
    <xf numFmtId="0" fontId="8" fillId="0" borderId="43" xfId="0" applyFont="1" applyBorder="1" applyAlignment="1">
      <alignment horizontal="left"/>
    </xf>
    <xf numFmtId="0" fontId="8" fillId="0" borderId="43" xfId="0" applyFont="1" applyBorder="1"/>
    <xf numFmtId="3" fontId="0" fillId="0" borderId="43" xfId="0" applyNumberFormat="1" applyFont="1" applyBorder="1"/>
    <xf numFmtId="3" fontId="0" fillId="6" borderId="43" xfId="0" applyNumberFormat="1" applyFont="1" applyFill="1" applyBorder="1"/>
    <xf numFmtId="3" fontId="22" fillId="0" borderId="9" xfId="0" applyNumberFormat="1" applyFont="1" applyBorder="1"/>
    <xf numFmtId="3" fontId="22" fillId="0" borderId="10" xfId="0" applyNumberFormat="1" applyFont="1" applyBorder="1"/>
    <xf numFmtId="0" fontId="0" fillId="0" borderId="15" xfId="0" applyBorder="1"/>
    <xf numFmtId="0" fontId="0" fillId="0" borderId="5" xfId="0" applyBorder="1"/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3" fontId="23" fillId="0" borderId="10" xfId="0" applyNumberFormat="1" applyFont="1" applyBorder="1"/>
    <xf numFmtId="3" fontId="23" fillId="0" borderId="43" xfId="0" applyNumberFormat="1" applyFont="1" applyBorder="1"/>
    <xf numFmtId="3" fontId="4" fillId="4" borderId="36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5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opLeftCell="A38" workbookViewId="0">
      <selection activeCell="H10" sqref="H10"/>
    </sheetView>
  </sheetViews>
  <sheetFormatPr defaultRowHeight="12.5" x14ac:dyDescent="0.25"/>
  <cols>
    <col min="1" max="1" width="7.81640625" customWidth="1"/>
    <col min="2" max="2" width="18.26953125" customWidth="1"/>
    <col min="3" max="3" width="44" customWidth="1"/>
    <col min="4" max="7" width="0" hidden="1" customWidth="1"/>
    <col min="8" max="8" width="8.26953125" customWidth="1"/>
    <col min="9" max="9" width="8.54296875" customWidth="1"/>
  </cols>
  <sheetData>
    <row r="1" spans="1:10" ht="2.25" customHeight="1" x14ac:dyDescent="0.25"/>
    <row r="2" spans="1:10" ht="15.5" x14ac:dyDescent="0.35">
      <c r="A2" s="1"/>
      <c r="B2" s="1" t="s">
        <v>126</v>
      </c>
      <c r="C2" s="1"/>
      <c r="D2" s="1"/>
      <c r="E2" s="2"/>
      <c r="F2" s="3"/>
    </row>
    <row r="3" spans="1:10" hidden="1" x14ac:dyDescent="0.25"/>
    <row r="4" spans="1:10" ht="16" thickBot="1" x14ac:dyDescent="0.4">
      <c r="A4" s="4" t="s">
        <v>0</v>
      </c>
      <c r="B4" s="5"/>
    </row>
    <row r="5" spans="1:10" ht="25.5" customHeight="1" x14ac:dyDescent="0.3">
      <c r="A5" s="6" t="s">
        <v>1</v>
      </c>
      <c r="B5" s="7" t="s">
        <v>2</v>
      </c>
      <c r="C5" s="358" t="s">
        <v>3</v>
      </c>
      <c r="D5" s="7"/>
      <c r="E5" s="7" t="s">
        <v>4</v>
      </c>
      <c r="F5" s="8" t="s">
        <v>4</v>
      </c>
      <c r="G5" s="9" t="s">
        <v>5</v>
      </c>
      <c r="H5" s="325" t="s">
        <v>7</v>
      </c>
      <c r="I5" s="357" t="s">
        <v>127</v>
      </c>
    </row>
    <row r="6" spans="1:10" ht="13.5" thickBot="1" x14ac:dyDescent="0.35">
      <c r="A6" s="10"/>
      <c r="B6" s="11" t="s">
        <v>8</v>
      </c>
      <c r="C6" s="359"/>
      <c r="D6" s="12"/>
      <c r="E6" s="12"/>
      <c r="F6" s="13">
        <v>2011</v>
      </c>
      <c r="G6" s="14">
        <v>41578</v>
      </c>
      <c r="H6" s="327">
        <v>2020</v>
      </c>
      <c r="I6" s="328">
        <v>2020</v>
      </c>
    </row>
    <row r="7" spans="1:10" ht="13.5" thickTop="1" x14ac:dyDescent="0.3">
      <c r="A7" s="15">
        <v>111</v>
      </c>
      <c r="B7" s="16" t="s">
        <v>9</v>
      </c>
      <c r="C7" s="17"/>
      <c r="D7" s="17"/>
      <c r="E7" s="18"/>
      <c r="F7" s="19"/>
      <c r="G7" s="20"/>
      <c r="H7" s="20"/>
      <c r="I7" s="21"/>
    </row>
    <row r="8" spans="1:10" ht="13.5" thickBot="1" x14ac:dyDescent="0.35">
      <c r="A8" s="22"/>
      <c r="B8" s="23">
        <v>111003</v>
      </c>
      <c r="C8" s="24" t="s">
        <v>10</v>
      </c>
      <c r="D8" s="24"/>
      <c r="E8" s="25">
        <v>180280</v>
      </c>
      <c r="F8" s="26">
        <v>223933</v>
      </c>
      <c r="G8" s="27">
        <v>230350</v>
      </c>
      <c r="H8" s="27">
        <v>60000</v>
      </c>
      <c r="I8" s="346">
        <v>65000</v>
      </c>
      <c r="J8" s="270"/>
    </row>
    <row r="9" spans="1:10" ht="13" x14ac:dyDescent="0.3">
      <c r="A9" s="28">
        <v>120</v>
      </c>
      <c r="B9" s="29" t="s">
        <v>11</v>
      </c>
      <c r="C9" s="17"/>
      <c r="D9" s="17"/>
      <c r="E9" s="18"/>
      <c r="F9" s="19"/>
      <c r="G9" s="20"/>
      <c r="H9" s="20"/>
      <c r="I9" s="20"/>
      <c r="J9" s="270"/>
    </row>
    <row r="10" spans="1:10" ht="13" x14ac:dyDescent="0.3">
      <c r="A10" s="30">
        <v>121</v>
      </c>
      <c r="B10" s="29" t="s">
        <v>12</v>
      </c>
      <c r="C10" s="17"/>
      <c r="D10" s="17"/>
      <c r="E10" s="18"/>
      <c r="F10" s="19"/>
      <c r="G10" s="20"/>
      <c r="H10" s="20"/>
      <c r="I10" s="20"/>
      <c r="J10" s="270"/>
    </row>
    <row r="11" spans="1:10" ht="13" x14ac:dyDescent="0.3">
      <c r="A11" s="30"/>
      <c r="B11" s="31">
        <v>121001</v>
      </c>
      <c r="C11" s="32" t="s">
        <v>13</v>
      </c>
      <c r="D11" s="32"/>
      <c r="E11" s="33">
        <v>26577</v>
      </c>
      <c r="F11" s="34">
        <v>26363</v>
      </c>
      <c r="G11" s="36">
        <v>42900</v>
      </c>
      <c r="H11" s="37">
        <v>6500</v>
      </c>
      <c r="I11" s="36">
        <v>6500</v>
      </c>
      <c r="J11" s="270"/>
    </row>
    <row r="12" spans="1:10" ht="13.5" thickBot="1" x14ac:dyDescent="0.35">
      <c r="A12" s="22"/>
      <c r="B12" s="23">
        <v>121002</v>
      </c>
      <c r="C12" s="24" t="s">
        <v>14</v>
      </c>
      <c r="D12" s="24"/>
      <c r="E12" s="25">
        <v>42901</v>
      </c>
      <c r="F12" s="26">
        <v>40586</v>
      </c>
      <c r="G12" s="27">
        <v>42000</v>
      </c>
      <c r="H12" s="27">
        <v>9200</v>
      </c>
      <c r="I12" s="27">
        <v>9200</v>
      </c>
      <c r="J12" s="270"/>
    </row>
    <row r="13" spans="1:10" ht="13" x14ac:dyDescent="0.3">
      <c r="A13" s="39">
        <v>133</v>
      </c>
      <c r="B13" s="40" t="s">
        <v>15</v>
      </c>
      <c r="C13" s="41"/>
      <c r="D13" s="41"/>
      <c r="E13" s="42"/>
      <c r="F13" s="43"/>
      <c r="G13" s="45"/>
      <c r="H13" s="45"/>
      <c r="I13" s="20"/>
      <c r="J13" s="270"/>
    </row>
    <row r="14" spans="1:10" ht="13" x14ac:dyDescent="0.3">
      <c r="A14" s="30"/>
      <c r="B14" s="31">
        <v>133001</v>
      </c>
      <c r="C14" s="32" t="s">
        <v>16</v>
      </c>
      <c r="D14" s="32"/>
      <c r="E14" s="33">
        <v>1126</v>
      </c>
      <c r="F14" s="34">
        <v>1060</v>
      </c>
      <c r="G14" s="46">
        <v>1030</v>
      </c>
      <c r="H14" s="47">
        <v>400</v>
      </c>
      <c r="I14" s="36">
        <v>400</v>
      </c>
      <c r="J14" s="270"/>
    </row>
    <row r="15" spans="1:10" ht="13" x14ac:dyDescent="0.3">
      <c r="A15" s="30"/>
      <c r="B15" s="31">
        <v>133013</v>
      </c>
      <c r="C15" s="32" t="s">
        <v>17</v>
      </c>
      <c r="D15" s="32"/>
      <c r="E15" s="33">
        <v>21158</v>
      </c>
      <c r="F15" s="34">
        <v>20964</v>
      </c>
      <c r="G15" s="36">
        <v>22410</v>
      </c>
      <c r="H15" s="48">
        <v>2500</v>
      </c>
      <c r="I15" s="36">
        <v>2500</v>
      </c>
      <c r="J15" s="270"/>
    </row>
    <row r="16" spans="1:10" ht="13.5" thickBot="1" x14ac:dyDescent="0.35">
      <c r="A16" s="30"/>
      <c r="B16" s="31">
        <v>133015</v>
      </c>
      <c r="C16" s="32" t="s">
        <v>122</v>
      </c>
      <c r="D16" s="32"/>
      <c r="E16" s="33"/>
      <c r="F16" s="34"/>
      <c r="G16" s="36"/>
      <c r="H16" s="48">
        <v>7000</v>
      </c>
      <c r="I16" s="36">
        <v>7000</v>
      </c>
      <c r="J16" s="270"/>
    </row>
    <row r="17" spans="1:10" ht="13" x14ac:dyDescent="0.3">
      <c r="A17" s="39">
        <v>212</v>
      </c>
      <c r="B17" s="40" t="s">
        <v>18</v>
      </c>
      <c r="C17" s="41"/>
      <c r="D17" s="41"/>
      <c r="E17" s="42"/>
      <c r="F17" s="49"/>
      <c r="G17" s="20"/>
      <c r="H17" s="20"/>
      <c r="I17" s="20"/>
      <c r="J17" s="270"/>
    </row>
    <row r="18" spans="1:10" ht="13" x14ac:dyDescent="0.3">
      <c r="A18" s="30"/>
      <c r="B18" s="271">
        <v>211003</v>
      </c>
      <c r="C18" s="273" t="s">
        <v>114</v>
      </c>
      <c r="D18" s="272"/>
      <c r="E18" s="18"/>
      <c r="F18" s="49"/>
      <c r="G18" s="20"/>
      <c r="H18" s="20">
        <v>650</v>
      </c>
      <c r="I18" s="20">
        <v>650</v>
      </c>
      <c r="J18" s="270"/>
    </row>
    <row r="19" spans="1:10" ht="13" x14ac:dyDescent="0.3">
      <c r="A19" s="30"/>
      <c r="B19" s="50">
        <v>212004</v>
      </c>
      <c r="C19" s="190" t="s">
        <v>106</v>
      </c>
      <c r="D19" s="32"/>
      <c r="E19" s="33">
        <v>143</v>
      </c>
      <c r="F19" s="35">
        <v>143</v>
      </c>
      <c r="G19" s="36">
        <v>100</v>
      </c>
      <c r="H19" s="36">
        <v>500</v>
      </c>
      <c r="I19" s="36">
        <v>500</v>
      </c>
      <c r="J19" s="270"/>
    </row>
    <row r="20" spans="1:10" ht="13.5" thickBot="1" x14ac:dyDescent="0.35">
      <c r="A20" s="30"/>
      <c r="B20" s="50">
        <v>212003</v>
      </c>
      <c r="C20" s="32" t="s">
        <v>19</v>
      </c>
      <c r="D20" s="32"/>
      <c r="E20" s="33">
        <v>4387</v>
      </c>
      <c r="F20" s="35">
        <v>3759</v>
      </c>
      <c r="G20" s="36">
        <v>4000</v>
      </c>
      <c r="H20" s="36">
        <v>8000</v>
      </c>
      <c r="I20" s="347">
        <v>9000</v>
      </c>
      <c r="J20" s="270"/>
    </row>
    <row r="21" spans="1:10" ht="13" x14ac:dyDescent="0.3">
      <c r="A21" s="52">
        <v>220</v>
      </c>
      <c r="B21" s="40" t="s">
        <v>20</v>
      </c>
      <c r="C21" s="53"/>
      <c r="D21" s="41"/>
      <c r="E21" s="42"/>
      <c r="F21" s="44"/>
      <c r="G21" s="20"/>
      <c r="H21" s="20"/>
      <c r="I21" s="20"/>
      <c r="J21" s="270"/>
    </row>
    <row r="22" spans="1:10" ht="13.5" thickBot="1" x14ac:dyDescent="0.35">
      <c r="A22" s="22"/>
      <c r="B22" s="51">
        <v>221004</v>
      </c>
      <c r="C22" s="24" t="s">
        <v>21</v>
      </c>
      <c r="D22" s="24"/>
      <c r="E22" s="25">
        <v>1957</v>
      </c>
      <c r="F22" s="38">
        <v>5079</v>
      </c>
      <c r="G22" s="27">
        <v>3000</v>
      </c>
      <c r="H22" s="27">
        <v>900</v>
      </c>
      <c r="I22" s="27">
        <v>900</v>
      </c>
      <c r="J22" s="270"/>
    </row>
    <row r="23" spans="1:10" ht="13" x14ac:dyDescent="0.3">
      <c r="A23" s="52">
        <v>222</v>
      </c>
      <c r="B23" s="40" t="s">
        <v>94</v>
      </c>
      <c r="C23" s="53"/>
      <c r="D23" s="41"/>
      <c r="E23" s="42"/>
      <c r="F23" s="44"/>
      <c r="G23" s="20"/>
      <c r="H23" s="20"/>
      <c r="I23" s="20"/>
      <c r="J23" s="270"/>
    </row>
    <row r="24" spans="1:10" ht="13.5" thickBot="1" x14ac:dyDescent="0.35">
      <c r="A24" s="22"/>
      <c r="B24" s="51">
        <v>222003</v>
      </c>
      <c r="C24" s="24" t="s">
        <v>95</v>
      </c>
      <c r="D24" s="24"/>
      <c r="E24" s="25"/>
      <c r="F24" s="38"/>
      <c r="G24" s="27"/>
      <c r="H24" s="27">
        <v>10</v>
      </c>
      <c r="I24" s="27">
        <v>10</v>
      </c>
      <c r="J24" s="270"/>
    </row>
    <row r="25" spans="1:10" ht="13" x14ac:dyDescent="0.3">
      <c r="A25" s="52">
        <v>223</v>
      </c>
      <c r="B25" s="40" t="s">
        <v>22</v>
      </c>
      <c r="C25" s="53"/>
      <c r="D25" s="41"/>
      <c r="E25" s="42"/>
      <c r="F25" s="49"/>
      <c r="G25" s="20"/>
      <c r="H25" s="20"/>
      <c r="I25" s="20"/>
      <c r="J25" s="270"/>
    </row>
    <row r="26" spans="1:10" ht="13" x14ac:dyDescent="0.3">
      <c r="A26" s="30"/>
      <c r="B26" s="50">
        <v>223001</v>
      </c>
      <c r="C26" s="32" t="s">
        <v>111</v>
      </c>
      <c r="D26" s="32"/>
      <c r="E26" s="33">
        <v>3045</v>
      </c>
      <c r="F26" s="35">
        <v>3355</v>
      </c>
      <c r="G26" s="36">
        <v>3500</v>
      </c>
      <c r="H26" s="36">
        <v>400</v>
      </c>
      <c r="I26" s="36">
        <v>400</v>
      </c>
      <c r="J26" s="270"/>
    </row>
    <row r="27" spans="1:10" ht="13.5" thickBot="1" x14ac:dyDescent="0.35">
      <c r="A27" s="54"/>
      <c r="B27" s="50">
        <v>223004</v>
      </c>
      <c r="C27" s="190" t="s">
        <v>61</v>
      </c>
      <c r="D27" s="32"/>
      <c r="E27" s="33">
        <v>652</v>
      </c>
      <c r="F27" s="35">
        <v>0</v>
      </c>
      <c r="G27" s="27">
        <v>0</v>
      </c>
      <c r="H27" s="27">
        <v>100</v>
      </c>
      <c r="I27" s="27">
        <v>100</v>
      </c>
      <c r="J27" s="270"/>
    </row>
    <row r="28" spans="1:10" ht="13" x14ac:dyDescent="0.3">
      <c r="A28" s="52">
        <v>240</v>
      </c>
      <c r="B28" s="53" t="s">
        <v>102</v>
      </c>
      <c r="C28" s="53" t="s">
        <v>101</v>
      </c>
      <c r="D28" s="41"/>
      <c r="E28" s="55"/>
      <c r="F28" s="49"/>
      <c r="G28" s="20"/>
      <c r="H28" s="20"/>
      <c r="I28" s="20"/>
      <c r="J28" s="270"/>
    </row>
    <row r="29" spans="1:10" ht="13.5" thickBot="1" x14ac:dyDescent="0.35">
      <c r="A29" s="54"/>
      <c r="B29" s="56">
        <v>242</v>
      </c>
      <c r="C29" s="24" t="s">
        <v>23</v>
      </c>
      <c r="D29" s="24"/>
      <c r="E29" s="25">
        <v>24</v>
      </c>
      <c r="F29" s="38">
        <v>25</v>
      </c>
      <c r="G29" s="27">
        <v>10</v>
      </c>
      <c r="H29" s="27">
        <v>10</v>
      </c>
      <c r="I29" s="27">
        <v>10</v>
      </c>
      <c r="J29" s="270"/>
    </row>
    <row r="30" spans="1:10" ht="13" x14ac:dyDescent="0.3">
      <c r="A30" s="52">
        <v>290</v>
      </c>
      <c r="B30" s="53" t="s">
        <v>62</v>
      </c>
      <c r="C30" s="53"/>
      <c r="D30" s="41"/>
      <c r="E30" s="55"/>
      <c r="F30" s="57"/>
      <c r="G30" s="20"/>
      <c r="H30" s="20"/>
      <c r="I30" s="20"/>
      <c r="J30" s="270"/>
    </row>
    <row r="31" spans="1:10" ht="13" x14ac:dyDescent="0.3">
      <c r="A31" s="54"/>
      <c r="B31" s="194">
        <v>292012</v>
      </c>
      <c r="C31" s="199" t="s">
        <v>63</v>
      </c>
      <c r="D31" s="195"/>
      <c r="E31" s="196"/>
      <c r="F31" s="197"/>
      <c r="G31" s="198"/>
      <c r="H31" s="198">
        <v>1000</v>
      </c>
      <c r="I31" s="198">
        <v>1000</v>
      </c>
      <c r="J31" s="270"/>
    </row>
    <row r="32" spans="1:10" ht="13.5" thickBot="1" x14ac:dyDescent="0.35">
      <c r="A32" s="54"/>
      <c r="B32" s="191">
        <v>292027</v>
      </c>
      <c r="C32" s="200" t="s">
        <v>64</v>
      </c>
      <c r="D32" s="192"/>
      <c r="E32" s="193"/>
      <c r="F32" s="126"/>
      <c r="G32" s="125"/>
      <c r="H32" s="125">
        <v>300</v>
      </c>
      <c r="I32" s="125">
        <v>300</v>
      </c>
      <c r="J32" s="270"/>
    </row>
    <row r="33" spans="1:10" ht="13" x14ac:dyDescent="0.3">
      <c r="A33" s="52">
        <v>310</v>
      </c>
      <c r="B33" s="53" t="s">
        <v>65</v>
      </c>
      <c r="C33" s="16"/>
      <c r="D33" s="41"/>
      <c r="E33" s="55"/>
      <c r="F33" s="57"/>
      <c r="G33" s="20"/>
      <c r="H33" s="20"/>
      <c r="I33" s="20"/>
      <c r="J33" s="270"/>
    </row>
    <row r="34" spans="1:10" ht="13" x14ac:dyDescent="0.3">
      <c r="A34" s="54"/>
      <c r="B34" s="58">
        <v>312001</v>
      </c>
      <c r="C34" s="190" t="s">
        <v>109</v>
      </c>
      <c r="D34" s="32"/>
      <c r="E34" s="33">
        <v>116186</v>
      </c>
      <c r="F34" s="34">
        <v>86259</v>
      </c>
      <c r="G34" s="36">
        <v>84050</v>
      </c>
      <c r="H34" s="36">
        <v>600</v>
      </c>
      <c r="I34" s="36">
        <v>600</v>
      </c>
      <c r="J34" s="270"/>
    </row>
    <row r="35" spans="1:10" ht="13.5" thickBot="1" x14ac:dyDescent="0.35">
      <c r="A35" s="54"/>
      <c r="B35" s="59">
        <v>312012</v>
      </c>
      <c r="C35" s="32" t="s">
        <v>24</v>
      </c>
      <c r="D35" s="32"/>
      <c r="E35" s="36"/>
      <c r="F35" s="34"/>
      <c r="G35" s="36"/>
      <c r="H35" s="36">
        <v>500</v>
      </c>
      <c r="I35" s="36">
        <v>500</v>
      </c>
      <c r="J35" s="270"/>
    </row>
    <row r="36" spans="1:10" ht="12.75" hidden="1" customHeight="1" x14ac:dyDescent="0.25">
      <c r="A36" s="54"/>
      <c r="B36" s="60"/>
      <c r="C36" s="32"/>
      <c r="D36" s="32"/>
      <c r="E36" s="36"/>
      <c r="F36" s="34"/>
      <c r="G36" s="36"/>
      <c r="H36" s="36">
        <f>SUM(H8:H35)</f>
        <v>98570</v>
      </c>
      <c r="I36" s="36">
        <f>SUM(I8:I35)</f>
        <v>104570</v>
      </c>
    </row>
    <row r="37" spans="1:10" ht="15" customHeight="1" thickBot="1" x14ac:dyDescent="0.35">
      <c r="A37" s="63"/>
      <c r="B37" s="64" t="s">
        <v>25</v>
      </c>
      <c r="C37" s="65"/>
      <c r="D37" s="66"/>
      <c r="E37" s="67">
        <f>SUM(E7:E35)</f>
        <v>398436</v>
      </c>
      <c r="F37" s="68">
        <f>SUM(F7:F35)</f>
        <v>411526</v>
      </c>
      <c r="G37" s="67">
        <f>SUM(G8:G35)</f>
        <v>433350</v>
      </c>
      <c r="H37" s="67">
        <f>SUM(H8:H35)</f>
        <v>98570</v>
      </c>
      <c r="I37" s="67">
        <f>SUM(I8:I35)</f>
        <v>104570</v>
      </c>
    </row>
    <row r="38" spans="1:10" x14ac:dyDescent="0.25">
      <c r="E38" s="69"/>
      <c r="F38" s="70"/>
      <c r="G38" s="71"/>
      <c r="H38" s="71"/>
      <c r="I38" s="71"/>
    </row>
    <row r="39" spans="1:10" ht="13" x14ac:dyDescent="0.3">
      <c r="B39" s="16"/>
      <c r="C39" s="17"/>
      <c r="D39" s="17"/>
      <c r="E39" s="73"/>
      <c r="F39" s="74"/>
      <c r="G39" s="17"/>
      <c r="H39" s="17"/>
      <c r="I39" s="17"/>
    </row>
    <row r="40" spans="1:10" ht="13.5" thickBot="1" x14ac:dyDescent="0.35">
      <c r="A40" s="16" t="s">
        <v>27</v>
      </c>
      <c r="B40" s="16"/>
      <c r="C40" s="17"/>
      <c r="D40" s="17"/>
      <c r="E40" s="73"/>
      <c r="F40" s="74"/>
      <c r="G40" s="17"/>
      <c r="H40" s="17"/>
      <c r="I40" s="17"/>
    </row>
    <row r="41" spans="1:10" ht="22" thickBot="1" x14ac:dyDescent="0.35">
      <c r="A41" s="17"/>
      <c r="B41" s="6" t="s">
        <v>2</v>
      </c>
      <c r="C41" s="360" t="s">
        <v>3</v>
      </c>
      <c r="D41" s="7"/>
      <c r="E41" s="7" t="s">
        <v>4</v>
      </c>
      <c r="F41" s="8" t="s">
        <v>4</v>
      </c>
      <c r="G41" s="8" t="s">
        <v>5</v>
      </c>
      <c r="H41" s="326" t="s">
        <v>7</v>
      </c>
      <c r="I41" s="326" t="s">
        <v>129</v>
      </c>
    </row>
    <row r="42" spans="1:10" ht="14" thickTop="1" thickBot="1" x14ac:dyDescent="0.35">
      <c r="A42" s="17"/>
      <c r="B42" s="10" t="s">
        <v>8</v>
      </c>
      <c r="C42" s="360"/>
      <c r="D42" s="12"/>
      <c r="E42" s="12"/>
      <c r="F42" s="13">
        <v>2011</v>
      </c>
      <c r="G42" s="13"/>
      <c r="H42" s="328">
        <v>2020</v>
      </c>
      <c r="I42" s="328">
        <v>2020</v>
      </c>
    </row>
    <row r="43" spans="1:10" ht="13.5" thickTop="1" x14ac:dyDescent="0.3">
      <c r="A43" s="17"/>
      <c r="B43" s="75" t="s">
        <v>27</v>
      </c>
      <c r="C43" s="17"/>
      <c r="D43" s="17"/>
      <c r="E43" s="46"/>
      <c r="F43" s="43"/>
      <c r="G43" s="72"/>
      <c r="H43" s="72"/>
      <c r="I43" s="348"/>
    </row>
    <row r="44" spans="1:10" ht="13.5" thickBot="1" x14ac:dyDescent="0.35">
      <c r="A44" s="17"/>
      <c r="B44" s="318">
        <v>454001</v>
      </c>
      <c r="C44" s="17" t="s">
        <v>123</v>
      </c>
      <c r="D44" s="17"/>
      <c r="E44" s="319"/>
      <c r="F44" s="320"/>
      <c r="G44" s="321"/>
      <c r="H44" s="322">
        <v>28000</v>
      </c>
      <c r="I44" s="349">
        <v>45000</v>
      </c>
    </row>
    <row r="45" spans="1:10" ht="13.5" thickBot="1" x14ac:dyDescent="0.35">
      <c r="A45" s="17"/>
      <c r="B45" s="77" t="s">
        <v>28</v>
      </c>
      <c r="C45" s="78"/>
      <c r="D45" s="78"/>
      <c r="E45" s="67">
        <v>103632</v>
      </c>
      <c r="F45" s="67">
        <f>SUM(F43:F43)</f>
        <v>0</v>
      </c>
      <c r="G45" s="79">
        <v>18163</v>
      </c>
      <c r="H45" s="67">
        <v>28000</v>
      </c>
      <c r="I45" s="67">
        <v>45000</v>
      </c>
    </row>
    <row r="46" spans="1:10" x14ac:dyDescent="0.25">
      <c r="A46" s="17"/>
      <c r="E46" s="71"/>
      <c r="F46" s="70"/>
    </row>
    <row r="47" spans="1:10" ht="13" thickBot="1" x14ac:dyDescent="0.3">
      <c r="E47" s="71"/>
      <c r="F47" s="70"/>
    </row>
    <row r="48" spans="1:10" ht="31.5" x14ac:dyDescent="0.3">
      <c r="B48" s="80"/>
      <c r="C48" s="41"/>
      <c r="D48" s="41"/>
      <c r="E48" s="81" t="s">
        <v>4</v>
      </c>
      <c r="F48" s="82" t="s">
        <v>4</v>
      </c>
      <c r="G48" s="238" t="s">
        <v>5</v>
      </c>
      <c r="H48" s="239" t="s">
        <v>26</v>
      </c>
      <c r="I48" s="239" t="s">
        <v>130</v>
      </c>
    </row>
    <row r="49" spans="2:19" ht="13" x14ac:dyDescent="0.3">
      <c r="B49" s="54"/>
      <c r="C49" s="17"/>
      <c r="D49" s="17"/>
      <c r="E49" s="83">
        <v>2010</v>
      </c>
      <c r="F49" s="84">
        <v>2011</v>
      </c>
      <c r="G49" s="240">
        <v>41578</v>
      </c>
      <c r="H49" s="241">
        <v>2020</v>
      </c>
      <c r="I49" s="241">
        <v>2021</v>
      </c>
    </row>
    <row r="50" spans="2:19" ht="16" thickBot="1" x14ac:dyDescent="0.4">
      <c r="B50" s="85" t="s">
        <v>29</v>
      </c>
      <c r="C50" s="86"/>
      <c r="D50" s="87"/>
      <c r="E50" s="88">
        <v>654446</v>
      </c>
      <c r="F50" s="89">
        <v>461865</v>
      </c>
      <c r="G50" s="90" t="e">
        <f>VALUE(G37+#REF!+G45)</f>
        <v>#REF!</v>
      </c>
      <c r="H50" s="91">
        <v>126570</v>
      </c>
      <c r="I50" s="91">
        <v>149570</v>
      </c>
    </row>
    <row r="51" spans="2:19" ht="16" hidden="1" thickBot="1" x14ac:dyDescent="0.4">
      <c r="B51" s="92"/>
      <c r="C51" s="93"/>
      <c r="D51" s="93"/>
      <c r="E51" s="93"/>
      <c r="F51" s="94"/>
      <c r="G51" s="93"/>
      <c r="H51" s="237"/>
      <c r="I51" s="143"/>
    </row>
    <row r="52" spans="2:19" ht="16" thickBot="1" x14ac:dyDescent="0.4">
      <c r="B52" s="242" t="s">
        <v>30</v>
      </c>
      <c r="C52" s="243"/>
      <c r="D52" s="243"/>
      <c r="E52" s="243"/>
      <c r="F52" s="244">
        <v>440800</v>
      </c>
      <c r="G52" s="245"/>
      <c r="H52" s="246">
        <v>126570</v>
      </c>
      <c r="I52" s="246">
        <v>149570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 ht="16" thickBot="1" x14ac:dyDescent="0.4">
      <c r="B53" s="96" t="s">
        <v>31</v>
      </c>
      <c r="C53" s="97"/>
      <c r="D53" s="97"/>
      <c r="E53" s="97"/>
      <c r="F53" s="98">
        <f>SUM(F50-F52)</f>
        <v>21065</v>
      </c>
      <c r="G53" s="99" t="e">
        <f>VALUE(G50-G52)</f>
        <v>#REF!</v>
      </c>
      <c r="H53" s="356">
        <v>0</v>
      </c>
      <c r="I53" s="356">
        <v>0</v>
      </c>
    </row>
  </sheetData>
  <mergeCells count="2">
    <mergeCell ref="C5:C6"/>
    <mergeCell ref="C41:C42"/>
  </mergeCells>
  <phoneticPr fontId="8" type="noConversion"/>
  <pageMargins left="0.23622047244094491" right="0.15748031496062992" top="0.47244094488188981" bottom="0.23622047244094491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7"/>
  <sheetViews>
    <sheetView tabSelected="1" topLeftCell="A50" workbookViewId="0">
      <selection activeCell="K61" sqref="K61"/>
    </sheetView>
  </sheetViews>
  <sheetFormatPr defaultRowHeight="12.5" x14ac:dyDescent="0.25"/>
  <cols>
    <col min="1" max="1" width="7.453125" customWidth="1"/>
    <col min="2" max="2" width="30" customWidth="1"/>
    <col min="3" max="3" width="6" customWidth="1"/>
    <col min="4" max="4" width="24.453125" customWidth="1"/>
    <col min="5" max="9" width="0" hidden="1" customWidth="1"/>
    <col min="10" max="10" width="7.7265625" customWidth="1"/>
    <col min="11" max="11" width="8" customWidth="1"/>
  </cols>
  <sheetData>
    <row r="1" spans="1:12" ht="15.5" x14ac:dyDescent="0.35">
      <c r="A1" s="1"/>
      <c r="B1" s="1" t="s">
        <v>126</v>
      </c>
      <c r="C1" s="1"/>
      <c r="D1" s="1"/>
      <c r="E1" s="2"/>
    </row>
    <row r="3" spans="1:12" ht="16" thickBot="1" x14ac:dyDescent="0.4">
      <c r="A3" s="4" t="s">
        <v>32</v>
      </c>
      <c r="B3" s="5"/>
      <c r="C3" s="100"/>
      <c r="D3" s="100"/>
      <c r="G3" s="100"/>
      <c r="H3" s="100"/>
      <c r="I3" s="100"/>
      <c r="J3" s="100"/>
      <c r="K3" s="100"/>
    </row>
    <row r="4" spans="1:12" ht="27.75" customHeight="1" x14ac:dyDescent="0.3">
      <c r="A4" s="39"/>
      <c r="B4" s="101"/>
      <c r="C4" s="102" t="s">
        <v>33</v>
      </c>
      <c r="D4" s="12"/>
      <c r="E4" s="81" t="s">
        <v>4</v>
      </c>
      <c r="F4" s="82" t="s">
        <v>4</v>
      </c>
      <c r="G4" s="227" t="s">
        <v>6</v>
      </c>
      <c r="H4" s="227" t="s">
        <v>5</v>
      </c>
      <c r="I4" s="227" t="s">
        <v>5</v>
      </c>
      <c r="J4" s="226" t="s">
        <v>7</v>
      </c>
      <c r="K4" s="331" t="s">
        <v>125</v>
      </c>
    </row>
    <row r="5" spans="1:12" ht="16.5" customHeight="1" thickBot="1" x14ac:dyDescent="0.35">
      <c r="A5" s="103" t="s">
        <v>34</v>
      </c>
      <c r="B5" s="104" t="s">
        <v>35</v>
      </c>
      <c r="C5" s="102"/>
      <c r="D5" s="12" t="s">
        <v>36</v>
      </c>
      <c r="E5" s="83">
        <v>2010</v>
      </c>
      <c r="F5" s="84">
        <v>2011</v>
      </c>
      <c r="G5" s="229">
        <v>2012</v>
      </c>
      <c r="H5" s="229">
        <v>2012</v>
      </c>
      <c r="I5" s="229">
        <v>2013</v>
      </c>
      <c r="J5" s="228" t="s">
        <v>110</v>
      </c>
      <c r="K5" s="332"/>
    </row>
    <row r="6" spans="1:12" ht="13" x14ac:dyDescent="0.3">
      <c r="A6" s="105" t="s">
        <v>37</v>
      </c>
      <c r="B6" s="106" t="s">
        <v>38</v>
      </c>
      <c r="C6" s="107">
        <v>611</v>
      </c>
      <c r="D6" s="108" t="s">
        <v>66</v>
      </c>
      <c r="E6" s="109">
        <v>85491</v>
      </c>
      <c r="F6" s="110">
        <v>93512</v>
      </c>
      <c r="G6" s="47">
        <v>103204</v>
      </c>
      <c r="H6" s="201">
        <v>92804</v>
      </c>
      <c r="I6" s="201">
        <v>70932.960000000006</v>
      </c>
      <c r="J6" s="304">
        <v>29000</v>
      </c>
      <c r="K6" s="298">
        <v>29000</v>
      </c>
    </row>
    <row r="7" spans="1:12" ht="13" x14ac:dyDescent="0.3">
      <c r="A7" s="105"/>
      <c r="B7" s="106"/>
      <c r="C7" s="123">
        <v>620</v>
      </c>
      <c r="D7" s="111" t="s">
        <v>67</v>
      </c>
      <c r="E7" s="203"/>
      <c r="F7" s="204"/>
      <c r="G7" s="47"/>
      <c r="H7" s="201"/>
      <c r="I7" s="201"/>
      <c r="J7" s="304">
        <v>12000</v>
      </c>
      <c r="K7" s="298">
        <v>12000</v>
      </c>
    </row>
    <row r="8" spans="1:12" ht="13" x14ac:dyDescent="0.3">
      <c r="A8" s="105"/>
      <c r="B8" s="106"/>
      <c r="C8" s="123">
        <v>611</v>
      </c>
      <c r="D8" s="111" t="s">
        <v>85</v>
      </c>
      <c r="E8" s="203"/>
      <c r="F8" s="204"/>
      <c r="G8" s="47"/>
      <c r="H8" s="201"/>
      <c r="I8" s="201"/>
      <c r="J8" s="304">
        <v>1000</v>
      </c>
      <c r="K8" s="298">
        <f t="shared" ref="K8:K50" si="0">SUM(J8)</f>
        <v>1000</v>
      </c>
    </row>
    <row r="9" spans="1:12" ht="13" x14ac:dyDescent="0.3">
      <c r="A9" s="112" t="s">
        <v>39</v>
      </c>
      <c r="B9" s="113" t="s">
        <v>40</v>
      </c>
      <c r="C9" s="114">
        <v>631</v>
      </c>
      <c r="D9" s="115" t="s">
        <v>41</v>
      </c>
      <c r="E9" s="33">
        <v>0</v>
      </c>
      <c r="F9" s="116">
        <v>0</v>
      </c>
      <c r="G9" s="48">
        <v>0</v>
      </c>
      <c r="H9" s="76">
        <v>0</v>
      </c>
      <c r="I9" s="76">
        <v>0</v>
      </c>
      <c r="J9" s="305">
        <v>100</v>
      </c>
      <c r="K9" s="297">
        <f t="shared" si="0"/>
        <v>100</v>
      </c>
    </row>
    <row r="10" spans="1:12" ht="13" x14ac:dyDescent="0.3">
      <c r="A10" s="112"/>
      <c r="B10" s="113"/>
      <c r="C10" s="114">
        <v>632</v>
      </c>
      <c r="D10" s="115" t="s">
        <v>42</v>
      </c>
      <c r="E10" s="33">
        <v>7435</v>
      </c>
      <c r="F10" s="116">
        <v>8239</v>
      </c>
      <c r="G10" s="48">
        <v>7750</v>
      </c>
      <c r="H10" s="76">
        <v>6800</v>
      </c>
      <c r="I10" s="76">
        <v>7655.32</v>
      </c>
      <c r="J10" s="305">
        <v>9000</v>
      </c>
      <c r="K10" s="297">
        <v>9000</v>
      </c>
    </row>
    <row r="11" spans="1:12" x14ac:dyDescent="0.25">
      <c r="A11" s="118"/>
      <c r="B11" s="119"/>
      <c r="C11" s="114">
        <v>633004</v>
      </c>
      <c r="D11" s="115" t="s">
        <v>68</v>
      </c>
      <c r="E11" s="36">
        <v>2521</v>
      </c>
      <c r="F11" s="116">
        <v>3834</v>
      </c>
      <c r="G11" s="48">
        <v>3251</v>
      </c>
      <c r="H11" s="76">
        <v>2048</v>
      </c>
      <c r="I11" s="76">
        <v>1561.37</v>
      </c>
      <c r="J11" s="305">
        <v>1000</v>
      </c>
      <c r="K11" s="297">
        <v>1000</v>
      </c>
    </row>
    <row r="12" spans="1:12" ht="13" x14ac:dyDescent="0.3">
      <c r="A12" s="120"/>
      <c r="B12" s="117"/>
      <c r="C12" s="114">
        <v>633006</v>
      </c>
      <c r="D12" s="115" t="s">
        <v>112</v>
      </c>
      <c r="E12" s="36">
        <v>16</v>
      </c>
      <c r="F12" s="116"/>
      <c r="G12" s="48"/>
      <c r="H12" s="76"/>
      <c r="I12" s="76"/>
      <c r="J12" s="305">
        <v>2500</v>
      </c>
      <c r="K12" s="297">
        <v>3000</v>
      </c>
      <c r="L12" s="268"/>
    </row>
    <row r="13" spans="1:12" ht="13" x14ac:dyDescent="0.3">
      <c r="A13" s="120"/>
      <c r="B13" s="117"/>
      <c r="C13" s="114">
        <v>633009</v>
      </c>
      <c r="D13" s="115" t="s">
        <v>70</v>
      </c>
      <c r="E13" s="36"/>
      <c r="F13" s="116"/>
      <c r="G13" s="48"/>
      <c r="H13" s="76"/>
      <c r="I13" s="76"/>
      <c r="J13" s="305">
        <v>300</v>
      </c>
      <c r="K13" s="297">
        <f t="shared" si="0"/>
        <v>300</v>
      </c>
    </row>
    <row r="14" spans="1:12" ht="13" x14ac:dyDescent="0.3">
      <c r="A14" s="120"/>
      <c r="B14" s="117"/>
      <c r="C14" s="114">
        <v>633010</v>
      </c>
      <c r="D14" s="115" t="s">
        <v>71</v>
      </c>
      <c r="E14" s="36">
        <v>11002</v>
      </c>
      <c r="F14" s="116">
        <v>14761</v>
      </c>
      <c r="G14" s="48">
        <v>15000</v>
      </c>
      <c r="H14" s="76">
        <v>15000</v>
      </c>
      <c r="I14" s="76">
        <v>12470.36</v>
      </c>
      <c r="J14" s="305">
        <v>200</v>
      </c>
      <c r="K14" s="297">
        <f t="shared" si="0"/>
        <v>200</v>
      </c>
    </row>
    <row r="15" spans="1:12" ht="13" x14ac:dyDescent="0.3">
      <c r="A15" s="120"/>
      <c r="B15" s="117"/>
      <c r="C15" s="114">
        <v>633013</v>
      </c>
      <c r="D15" s="115" t="s">
        <v>72</v>
      </c>
      <c r="E15" s="36"/>
      <c r="F15" s="116">
        <v>23800</v>
      </c>
      <c r="G15" s="48"/>
      <c r="H15" s="76"/>
      <c r="I15" s="76"/>
      <c r="J15" s="305">
        <v>200</v>
      </c>
      <c r="K15" s="297">
        <f t="shared" si="0"/>
        <v>200</v>
      </c>
    </row>
    <row r="16" spans="1:12" ht="13" x14ac:dyDescent="0.3">
      <c r="A16" s="120"/>
      <c r="B16" s="117"/>
      <c r="C16" s="114">
        <v>633015</v>
      </c>
      <c r="D16" s="115" t="s">
        <v>105</v>
      </c>
      <c r="E16" s="36"/>
      <c r="F16" s="116"/>
      <c r="G16" s="48"/>
      <c r="H16" s="76"/>
      <c r="I16" s="76"/>
      <c r="J16" s="305">
        <v>400</v>
      </c>
      <c r="K16" s="297">
        <f t="shared" si="0"/>
        <v>400</v>
      </c>
    </row>
    <row r="17" spans="1:18" ht="13" x14ac:dyDescent="0.3">
      <c r="A17" s="120"/>
      <c r="B17" s="117"/>
      <c r="C17" s="114">
        <v>633016</v>
      </c>
      <c r="D17" s="115" t="s">
        <v>73</v>
      </c>
      <c r="E17" s="36"/>
      <c r="F17" s="116"/>
      <c r="G17" s="48"/>
      <c r="H17" s="76"/>
      <c r="I17" s="76"/>
      <c r="J17" s="305">
        <v>100</v>
      </c>
      <c r="K17" s="297">
        <f t="shared" si="0"/>
        <v>100</v>
      </c>
    </row>
    <row r="18" spans="1:18" ht="13" x14ac:dyDescent="0.3">
      <c r="A18" s="120"/>
      <c r="B18" s="117"/>
      <c r="C18" s="114">
        <v>634001</v>
      </c>
      <c r="D18" s="115" t="s">
        <v>74</v>
      </c>
      <c r="E18" s="36"/>
      <c r="F18" s="116"/>
      <c r="G18" s="48"/>
      <c r="H18" s="76"/>
      <c r="I18" s="76"/>
      <c r="J18" s="305">
        <v>400</v>
      </c>
      <c r="K18" s="297">
        <f t="shared" si="0"/>
        <v>400</v>
      </c>
    </row>
    <row r="19" spans="1:18" ht="13" x14ac:dyDescent="0.3">
      <c r="A19" s="120"/>
      <c r="B19" s="117"/>
      <c r="C19" s="114">
        <v>634002</v>
      </c>
      <c r="D19" s="115" t="s">
        <v>103</v>
      </c>
      <c r="E19" s="36"/>
      <c r="F19" s="116"/>
      <c r="G19" s="48"/>
      <c r="H19" s="76"/>
      <c r="I19" s="76"/>
      <c r="J19" s="305">
        <v>200</v>
      </c>
      <c r="K19" s="297">
        <f t="shared" si="0"/>
        <v>200</v>
      </c>
    </row>
    <row r="20" spans="1:18" ht="13" x14ac:dyDescent="0.3">
      <c r="A20" s="120"/>
      <c r="B20" s="117"/>
      <c r="C20" s="114">
        <v>634003</v>
      </c>
      <c r="D20" s="115" t="s">
        <v>75</v>
      </c>
      <c r="E20" s="36"/>
      <c r="F20" s="116"/>
      <c r="G20" s="48"/>
      <c r="H20" s="76"/>
      <c r="I20" s="76"/>
      <c r="J20" s="305">
        <v>83</v>
      </c>
      <c r="K20" s="297">
        <f t="shared" si="0"/>
        <v>83</v>
      </c>
    </row>
    <row r="21" spans="1:18" ht="13" x14ac:dyDescent="0.3">
      <c r="A21" s="120"/>
      <c r="B21" s="117"/>
      <c r="C21" s="114">
        <v>634005</v>
      </c>
      <c r="D21" s="115" t="s">
        <v>76</v>
      </c>
      <c r="E21" s="36"/>
      <c r="F21" s="116"/>
      <c r="G21" s="48"/>
      <c r="H21" s="76"/>
      <c r="I21" s="76"/>
      <c r="J21" s="305">
        <v>70</v>
      </c>
      <c r="K21" s="297">
        <f t="shared" si="0"/>
        <v>70</v>
      </c>
    </row>
    <row r="22" spans="1:18" ht="13" x14ac:dyDescent="0.3">
      <c r="A22" s="120"/>
      <c r="B22" s="117"/>
      <c r="C22" s="114">
        <v>635002</v>
      </c>
      <c r="D22" s="115" t="s">
        <v>77</v>
      </c>
      <c r="E22" s="36"/>
      <c r="F22" s="116"/>
      <c r="G22" s="48"/>
      <c r="H22" s="76"/>
      <c r="I22" s="76"/>
      <c r="J22" s="305">
        <v>500</v>
      </c>
      <c r="K22" s="297">
        <f t="shared" si="0"/>
        <v>500</v>
      </c>
    </row>
    <row r="23" spans="1:18" ht="13" x14ac:dyDescent="0.3">
      <c r="A23" s="120"/>
      <c r="B23" s="117"/>
      <c r="C23" s="114">
        <v>635004</v>
      </c>
      <c r="D23" s="115" t="s">
        <v>78</v>
      </c>
      <c r="E23" s="36"/>
      <c r="F23" s="116"/>
      <c r="G23" s="48"/>
      <c r="H23" s="76"/>
      <c r="I23" s="76"/>
      <c r="J23" s="305">
        <v>300</v>
      </c>
      <c r="K23" s="297">
        <f t="shared" si="0"/>
        <v>300</v>
      </c>
    </row>
    <row r="24" spans="1:18" ht="13" x14ac:dyDescent="0.3">
      <c r="A24" s="120"/>
      <c r="B24" s="117"/>
      <c r="C24" s="114">
        <v>635006</v>
      </c>
      <c r="D24" s="115" t="s">
        <v>108</v>
      </c>
      <c r="E24" s="36"/>
      <c r="F24" s="116"/>
      <c r="G24" s="48"/>
      <c r="H24" s="76"/>
      <c r="I24" s="76"/>
      <c r="J24" s="305">
        <v>3467</v>
      </c>
      <c r="K24" s="297">
        <v>3467</v>
      </c>
      <c r="L24" s="268"/>
      <c r="M24" s="268"/>
      <c r="N24" s="268"/>
      <c r="O24" s="268"/>
      <c r="P24" s="268"/>
      <c r="Q24" s="268"/>
      <c r="R24" s="268"/>
    </row>
    <row r="25" spans="1:18" ht="13" x14ac:dyDescent="0.3">
      <c r="A25" s="120"/>
      <c r="B25" s="117"/>
      <c r="C25" s="114">
        <v>637001</v>
      </c>
      <c r="D25" s="115" t="s">
        <v>79</v>
      </c>
      <c r="E25" s="36"/>
      <c r="F25" s="116"/>
      <c r="G25" s="48"/>
      <c r="H25" s="76"/>
      <c r="I25" s="76"/>
      <c r="J25" s="305">
        <v>200</v>
      </c>
      <c r="K25" s="297">
        <f t="shared" si="0"/>
        <v>200</v>
      </c>
    </row>
    <row r="26" spans="1:18" ht="13" x14ac:dyDescent="0.3">
      <c r="A26" s="120"/>
      <c r="B26" s="117"/>
      <c r="C26" s="114">
        <v>637004</v>
      </c>
      <c r="D26" s="115" t="s">
        <v>80</v>
      </c>
      <c r="E26" s="36"/>
      <c r="F26" s="116"/>
      <c r="G26" s="48"/>
      <c r="H26" s="76"/>
      <c r="I26" s="76"/>
      <c r="J26" s="305">
        <v>1000</v>
      </c>
      <c r="K26" s="297">
        <f t="shared" si="0"/>
        <v>1000</v>
      </c>
    </row>
    <row r="27" spans="1:18" ht="13" x14ac:dyDescent="0.3">
      <c r="A27" s="120"/>
      <c r="B27" s="117"/>
      <c r="C27" s="114">
        <v>637005</v>
      </c>
      <c r="D27" s="115" t="s">
        <v>81</v>
      </c>
      <c r="E27" s="36"/>
      <c r="F27" s="116"/>
      <c r="G27" s="48"/>
      <c r="H27" s="76"/>
      <c r="I27" s="76"/>
      <c r="J27" s="305">
        <v>500</v>
      </c>
      <c r="K27" s="354">
        <v>3000</v>
      </c>
    </row>
    <row r="28" spans="1:18" ht="13" x14ac:dyDescent="0.3">
      <c r="A28" s="120"/>
      <c r="B28" s="117"/>
      <c r="C28" s="114">
        <v>637007</v>
      </c>
      <c r="D28" s="115" t="s">
        <v>96</v>
      </c>
      <c r="E28" s="36"/>
      <c r="F28" s="116"/>
      <c r="G28" s="48"/>
      <c r="H28" s="76"/>
      <c r="I28" s="76"/>
      <c r="J28" s="305">
        <v>50</v>
      </c>
      <c r="K28" s="297">
        <f t="shared" si="0"/>
        <v>50</v>
      </c>
    </row>
    <row r="29" spans="1:18" ht="13" x14ac:dyDescent="0.3">
      <c r="A29" s="120"/>
      <c r="B29" s="117"/>
      <c r="C29" s="114">
        <v>637012</v>
      </c>
      <c r="D29" s="115" t="s">
        <v>82</v>
      </c>
      <c r="E29" s="36"/>
      <c r="F29" s="116"/>
      <c r="G29" s="48"/>
      <c r="H29" s="76"/>
      <c r="I29" s="76"/>
      <c r="J29" s="305">
        <v>500</v>
      </c>
      <c r="K29" s="297">
        <f t="shared" si="0"/>
        <v>500</v>
      </c>
    </row>
    <row r="30" spans="1:18" ht="13" x14ac:dyDescent="0.3">
      <c r="A30" s="120"/>
      <c r="B30" s="117"/>
      <c r="C30" s="114">
        <v>637014</v>
      </c>
      <c r="D30" s="115" t="s">
        <v>83</v>
      </c>
      <c r="E30" s="36"/>
      <c r="F30" s="116"/>
      <c r="G30" s="48"/>
      <c r="H30" s="76"/>
      <c r="I30" s="76"/>
      <c r="J30" s="305">
        <v>1600</v>
      </c>
      <c r="K30" s="297">
        <f t="shared" si="0"/>
        <v>1600</v>
      </c>
    </row>
    <row r="31" spans="1:18" ht="13" x14ac:dyDescent="0.3">
      <c r="A31" s="120"/>
      <c r="B31" s="117"/>
      <c r="C31" s="114">
        <v>637015</v>
      </c>
      <c r="D31" s="115" t="s">
        <v>67</v>
      </c>
      <c r="E31" s="36"/>
      <c r="F31" s="116"/>
      <c r="G31" s="48"/>
      <c r="H31" s="76"/>
      <c r="I31" s="76"/>
      <c r="J31" s="305">
        <v>460</v>
      </c>
      <c r="K31" s="297">
        <f t="shared" si="0"/>
        <v>460</v>
      </c>
    </row>
    <row r="32" spans="1:18" ht="13" x14ac:dyDescent="0.3">
      <c r="A32" s="120"/>
      <c r="B32" s="117"/>
      <c r="C32" s="114">
        <v>637016</v>
      </c>
      <c r="D32" s="115" t="s">
        <v>84</v>
      </c>
      <c r="E32" s="36"/>
      <c r="F32" s="116"/>
      <c r="G32" s="48"/>
      <c r="H32" s="76"/>
      <c r="I32" s="76"/>
      <c r="J32" s="305">
        <v>280</v>
      </c>
      <c r="K32" s="297">
        <f t="shared" si="0"/>
        <v>280</v>
      </c>
    </row>
    <row r="33" spans="1:13" ht="13" x14ac:dyDescent="0.3">
      <c r="A33" s="120"/>
      <c r="B33" s="117"/>
      <c r="C33" s="114">
        <v>637027</v>
      </c>
      <c r="D33" s="115" t="s">
        <v>86</v>
      </c>
      <c r="E33" s="36"/>
      <c r="F33" s="116"/>
      <c r="G33" s="48"/>
      <c r="H33" s="76"/>
      <c r="I33" s="76"/>
      <c r="J33" s="305">
        <v>1000</v>
      </c>
      <c r="K33" s="297">
        <f t="shared" si="0"/>
        <v>1000</v>
      </c>
      <c r="L33" s="268"/>
    </row>
    <row r="34" spans="1:13" ht="13" x14ac:dyDescent="0.3">
      <c r="A34" s="120"/>
      <c r="B34" s="117"/>
      <c r="C34" s="114">
        <v>637034</v>
      </c>
      <c r="D34" s="115" t="s">
        <v>104</v>
      </c>
      <c r="E34" s="36"/>
      <c r="F34" s="116"/>
      <c r="G34" s="48"/>
      <c r="H34" s="76"/>
      <c r="I34" s="76"/>
      <c r="J34" s="305">
        <v>200</v>
      </c>
      <c r="K34" s="297">
        <f t="shared" si="0"/>
        <v>200</v>
      </c>
    </row>
    <row r="35" spans="1:13" ht="13" x14ac:dyDescent="0.3">
      <c r="A35" s="120"/>
      <c r="B35" s="117"/>
      <c r="C35" s="114">
        <v>641009</v>
      </c>
      <c r="D35" s="115" t="s">
        <v>87</v>
      </c>
      <c r="E35" s="36">
        <v>319</v>
      </c>
      <c r="F35" s="34">
        <v>300</v>
      </c>
      <c r="G35" s="48">
        <v>100</v>
      </c>
      <c r="H35" s="76">
        <v>54</v>
      </c>
      <c r="I35" s="76">
        <v>52.48</v>
      </c>
      <c r="J35" s="305">
        <v>950</v>
      </c>
      <c r="K35" s="297">
        <f t="shared" si="0"/>
        <v>950</v>
      </c>
    </row>
    <row r="36" spans="1:13" ht="13" x14ac:dyDescent="0.3">
      <c r="A36" s="120"/>
      <c r="B36" s="117"/>
      <c r="C36" s="121">
        <v>642006</v>
      </c>
      <c r="D36" s="122" t="s">
        <v>97</v>
      </c>
      <c r="E36" s="61"/>
      <c r="F36" s="62"/>
      <c r="G36" s="249"/>
      <c r="H36" s="202"/>
      <c r="I36" s="202"/>
      <c r="J36" s="306">
        <v>110</v>
      </c>
      <c r="K36" s="299">
        <f t="shared" si="0"/>
        <v>110</v>
      </c>
    </row>
    <row r="37" spans="1:13" ht="13.5" thickBot="1" x14ac:dyDescent="0.35">
      <c r="A37" s="333"/>
      <c r="B37" s="334"/>
      <c r="C37" s="342">
        <v>642030</v>
      </c>
      <c r="D37" s="343" t="s">
        <v>128</v>
      </c>
      <c r="E37" s="198"/>
      <c r="F37" s="197"/>
      <c r="G37" s="198"/>
      <c r="H37" s="344"/>
      <c r="I37" s="344"/>
      <c r="J37" s="345">
        <v>0</v>
      </c>
      <c r="K37" s="355">
        <v>4000</v>
      </c>
    </row>
    <row r="38" spans="1:13" ht="13.5" thickBot="1" x14ac:dyDescent="0.35">
      <c r="A38" s="247" t="s">
        <v>43</v>
      </c>
      <c r="B38" s="248" t="s">
        <v>44</v>
      </c>
      <c r="C38" s="335"/>
      <c r="D38" s="336" t="s">
        <v>120</v>
      </c>
      <c r="E38" s="337">
        <v>1847</v>
      </c>
      <c r="F38" s="338">
        <v>0</v>
      </c>
      <c r="G38" s="339">
        <v>0</v>
      </c>
      <c r="H38" s="339">
        <v>844</v>
      </c>
      <c r="I38" s="339"/>
      <c r="J38" s="340">
        <v>600</v>
      </c>
      <c r="K38" s="341">
        <v>600</v>
      </c>
    </row>
    <row r="39" spans="1:13" ht="13.5" thickBot="1" x14ac:dyDescent="0.35">
      <c r="A39" s="112" t="s">
        <v>45</v>
      </c>
      <c r="B39" s="112" t="s">
        <v>46</v>
      </c>
      <c r="C39" s="205">
        <v>633006</v>
      </c>
      <c r="D39" s="206" t="s">
        <v>69</v>
      </c>
      <c r="E39" s="207"/>
      <c r="F39" s="208"/>
      <c r="G39" s="250"/>
      <c r="H39" s="209"/>
      <c r="I39" s="209"/>
      <c r="J39" s="308">
        <v>200</v>
      </c>
      <c r="K39" s="300">
        <f t="shared" si="0"/>
        <v>200</v>
      </c>
    </row>
    <row r="40" spans="1:13" ht="13.5" thickBot="1" x14ac:dyDescent="0.35">
      <c r="A40" s="210" t="s">
        <v>47</v>
      </c>
      <c r="B40" s="211" t="s">
        <v>48</v>
      </c>
      <c r="C40" s="212">
        <v>633006</v>
      </c>
      <c r="D40" s="213" t="s">
        <v>88</v>
      </c>
      <c r="E40" s="214"/>
      <c r="F40" s="215"/>
      <c r="G40" s="214"/>
      <c r="H40" s="214"/>
      <c r="I40" s="214"/>
      <c r="J40" s="309">
        <v>200</v>
      </c>
      <c r="K40" s="301">
        <f t="shared" si="0"/>
        <v>200</v>
      </c>
    </row>
    <row r="41" spans="1:13" ht="13" x14ac:dyDescent="0.3">
      <c r="A41" s="222" t="s">
        <v>49</v>
      </c>
      <c r="B41" s="223" t="s">
        <v>50</v>
      </c>
      <c r="C41" s="212"/>
      <c r="D41" s="213"/>
      <c r="E41" s="224">
        <v>38218</v>
      </c>
      <c r="F41" s="215">
        <v>38773</v>
      </c>
      <c r="G41" s="214"/>
      <c r="H41" s="214"/>
      <c r="I41" s="214"/>
      <c r="J41" s="309"/>
      <c r="K41" s="301"/>
    </row>
    <row r="42" spans="1:13" ht="13" x14ac:dyDescent="0.3">
      <c r="A42" s="216" t="s">
        <v>51</v>
      </c>
      <c r="B42" s="127" t="s">
        <v>52</v>
      </c>
      <c r="C42" s="114">
        <v>637004</v>
      </c>
      <c r="D42" s="115" t="s">
        <v>121</v>
      </c>
      <c r="E42" s="33">
        <v>38218</v>
      </c>
      <c r="F42" s="34">
        <v>38773</v>
      </c>
      <c r="G42" s="36">
        <v>43621</v>
      </c>
      <c r="H42" s="76">
        <v>43620</v>
      </c>
      <c r="I42" s="76">
        <v>36622.370000000003</v>
      </c>
      <c r="J42" s="310"/>
      <c r="K42" s="297"/>
    </row>
    <row r="43" spans="1:13" ht="13" x14ac:dyDescent="0.3">
      <c r="A43" s="225"/>
      <c r="B43" s="128"/>
      <c r="C43" s="114"/>
      <c r="D43" s="115" t="s">
        <v>107</v>
      </c>
      <c r="E43" s="36"/>
      <c r="F43" s="34"/>
      <c r="G43" s="36"/>
      <c r="H43" s="76"/>
      <c r="I43" s="76"/>
      <c r="J43" s="310">
        <v>2300</v>
      </c>
      <c r="K43" s="297">
        <f t="shared" si="0"/>
        <v>2300</v>
      </c>
    </row>
    <row r="44" spans="1:13" ht="13" x14ac:dyDescent="0.3">
      <c r="A44" s="225" t="s">
        <v>53</v>
      </c>
      <c r="B44" s="127" t="s">
        <v>99</v>
      </c>
      <c r="C44" s="114">
        <v>637004</v>
      </c>
      <c r="D44" s="115" t="s">
        <v>98</v>
      </c>
      <c r="E44" s="36"/>
      <c r="F44" s="34"/>
      <c r="G44" s="36"/>
      <c r="H44" s="76"/>
      <c r="I44" s="76"/>
      <c r="J44" s="310">
        <v>400</v>
      </c>
      <c r="K44" s="297">
        <f t="shared" si="0"/>
        <v>400</v>
      </c>
    </row>
    <row r="45" spans="1:13" ht="13.5" thickBot="1" x14ac:dyDescent="0.35">
      <c r="A45" s="216"/>
      <c r="B45" s="263" t="s">
        <v>100</v>
      </c>
      <c r="C45" s="217"/>
      <c r="D45" s="218"/>
      <c r="E45" s="219"/>
      <c r="F45" s="220"/>
      <c r="G45" s="219"/>
      <c r="H45" s="221"/>
      <c r="I45" s="221"/>
      <c r="J45" s="311"/>
      <c r="K45" s="302"/>
    </row>
    <row r="46" spans="1:13" ht="13" x14ac:dyDescent="0.3">
      <c r="A46" s="130" t="s">
        <v>54</v>
      </c>
      <c r="B46" s="106" t="s">
        <v>55</v>
      </c>
      <c r="C46" s="123"/>
      <c r="D46" s="111"/>
      <c r="E46" s="46">
        <v>22775</v>
      </c>
      <c r="F46" s="43">
        <v>2744</v>
      </c>
      <c r="G46" s="46">
        <v>5000</v>
      </c>
      <c r="H46" s="46">
        <v>4827</v>
      </c>
      <c r="I46" s="46">
        <v>5799.99</v>
      </c>
      <c r="J46" s="312"/>
      <c r="K46" s="298">
        <f t="shared" si="0"/>
        <v>0</v>
      </c>
      <c r="M46" s="17"/>
    </row>
    <row r="47" spans="1:13" ht="13" x14ac:dyDescent="0.3">
      <c r="A47" s="129" t="s">
        <v>56</v>
      </c>
      <c r="B47" s="113" t="s">
        <v>57</v>
      </c>
      <c r="C47" s="114">
        <v>632001</v>
      </c>
      <c r="D47" s="115" t="s">
        <v>58</v>
      </c>
      <c r="E47" s="36">
        <v>14695</v>
      </c>
      <c r="F47" s="34">
        <v>12372</v>
      </c>
      <c r="G47" s="36">
        <v>12000</v>
      </c>
      <c r="H47" s="76">
        <v>8502</v>
      </c>
      <c r="I47" s="76">
        <v>14120.82</v>
      </c>
      <c r="J47" s="310">
        <v>1000</v>
      </c>
      <c r="K47" s="297">
        <f t="shared" si="0"/>
        <v>1000</v>
      </c>
    </row>
    <row r="48" spans="1:13" ht="13" x14ac:dyDescent="0.3">
      <c r="A48" s="129"/>
      <c r="B48" s="131"/>
      <c r="C48" s="121">
        <v>635006</v>
      </c>
      <c r="D48" s="122" t="s">
        <v>89</v>
      </c>
      <c r="E48" s="61">
        <v>803</v>
      </c>
      <c r="F48" s="62"/>
      <c r="G48" s="61"/>
      <c r="H48" s="202"/>
      <c r="I48" s="202"/>
      <c r="J48" s="313">
        <v>400</v>
      </c>
      <c r="K48" s="299">
        <f t="shared" si="0"/>
        <v>400</v>
      </c>
    </row>
    <row r="49" spans="1:12" ht="12" customHeight="1" x14ac:dyDescent="0.3">
      <c r="A49" s="135" t="s">
        <v>90</v>
      </c>
      <c r="B49" s="136" t="s">
        <v>91</v>
      </c>
      <c r="C49" s="123">
        <v>635006</v>
      </c>
      <c r="D49" s="138" t="s">
        <v>92</v>
      </c>
      <c r="E49" s="137"/>
      <c r="F49" s="49"/>
      <c r="G49" s="43"/>
      <c r="H49" s="43"/>
      <c r="I49" s="43"/>
      <c r="J49" s="312">
        <v>100</v>
      </c>
      <c r="K49" s="298">
        <f t="shared" si="0"/>
        <v>100</v>
      </c>
    </row>
    <row r="50" spans="1:12" s="289" customFormat="1" ht="13" x14ac:dyDescent="0.3">
      <c r="A50" s="282"/>
      <c r="B50" s="283"/>
      <c r="C50" s="284">
        <v>635006</v>
      </c>
      <c r="D50" s="285" t="s">
        <v>93</v>
      </c>
      <c r="E50" s="286"/>
      <c r="F50" s="287"/>
      <c r="G50" s="288"/>
      <c r="H50" s="288"/>
      <c r="I50" s="288"/>
      <c r="J50" s="314">
        <v>200</v>
      </c>
      <c r="K50" s="297">
        <f t="shared" si="0"/>
        <v>200</v>
      </c>
    </row>
    <row r="51" spans="1:12" hidden="1" x14ac:dyDescent="0.25">
      <c r="A51" s="140"/>
      <c r="B51" s="141"/>
      <c r="C51" s="142"/>
      <c r="D51" s="143"/>
      <c r="E51" s="144"/>
      <c r="F51" s="145"/>
      <c r="G51" s="146"/>
      <c r="H51" s="251"/>
      <c r="I51" s="146"/>
      <c r="J51" s="315">
        <f>SUM(J6:J50)</f>
        <v>73070</v>
      </c>
      <c r="K51" s="303"/>
    </row>
    <row r="52" spans="1:12" ht="12" customHeight="1" x14ac:dyDescent="0.3">
      <c r="A52" s="135" t="s">
        <v>117</v>
      </c>
      <c r="B52" s="136" t="s">
        <v>118</v>
      </c>
      <c r="C52" s="293">
        <v>63306</v>
      </c>
      <c r="D52" s="138" t="s">
        <v>119</v>
      </c>
      <c r="E52" s="137"/>
      <c r="F52" s="49"/>
      <c r="G52" s="43"/>
      <c r="H52" s="43"/>
      <c r="I52" s="43"/>
      <c r="J52" s="310">
        <v>2000</v>
      </c>
      <c r="K52" s="297">
        <v>2000</v>
      </c>
    </row>
    <row r="53" spans="1:12" ht="12" customHeight="1" thickBot="1" x14ac:dyDescent="0.35">
      <c r="A53" s="290"/>
      <c r="B53" s="295"/>
      <c r="C53" s="294">
        <v>637004</v>
      </c>
      <c r="D53" s="291" t="s">
        <v>80</v>
      </c>
      <c r="E53" s="20"/>
      <c r="F53" s="19"/>
      <c r="G53" s="292"/>
      <c r="H53" s="292"/>
      <c r="I53" s="292"/>
      <c r="J53" s="311">
        <v>500</v>
      </c>
      <c r="K53" s="302">
        <v>500</v>
      </c>
    </row>
    <row r="54" spans="1:12" ht="13.5" thickBot="1" x14ac:dyDescent="0.35">
      <c r="A54" s="230" t="s">
        <v>113</v>
      </c>
      <c r="B54" s="231"/>
      <c r="C54" s="232"/>
      <c r="D54" s="233"/>
      <c r="E54" s="234">
        <f>SUM(E6:E50)</f>
        <v>223340</v>
      </c>
      <c r="F54" s="235">
        <f>SUM(F6:F50)</f>
        <v>237108</v>
      </c>
      <c r="G54" s="236">
        <f>SUM(G5:G50)</f>
        <v>191938</v>
      </c>
      <c r="H54" s="236">
        <f>SUM(H5:H50)</f>
        <v>176511</v>
      </c>
      <c r="I54" s="236">
        <f>SUM(I5:I50)</f>
        <v>151228.66999999998</v>
      </c>
      <c r="J54" s="236">
        <v>75570</v>
      </c>
      <c r="K54" s="236">
        <f>SUM(K6:K53)</f>
        <v>82570</v>
      </c>
    </row>
    <row r="55" spans="1:12" ht="13" x14ac:dyDescent="0.3">
      <c r="B55" s="147"/>
      <c r="C55" s="148"/>
      <c r="E55" s="149"/>
      <c r="F55" s="150"/>
      <c r="G55" s="252"/>
      <c r="I55" s="151"/>
      <c r="J55" s="133"/>
      <c r="K55" s="133"/>
    </row>
    <row r="56" spans="1:12" ht="13" x14ac:dyDescent="0.3">
      <c r="A56">
        <v>4</v>
      </c>
      <c r="B56" s="147"/>
      <c r="C56" s="148"/>
      <c r="E56" s="149"/>
      <c r="F56" s="150"/>
      <c r="G56" s="252"/>
      <c r="I56" s="151"/>
      <c r="J56" s="133"/>
      <c r="K56" s="133"/>
    </row>
    <row r="57" spans="1:12" ht="13" thickBot="1" x14ac:dyDescent="0.3">
      <c r="A57" t="s">
        <v>131</v>
      </c>
      <c r="B57" s="147"/>
      <c r="C57" s="148"/>
      <c r="F57" s="133"/>
      <c r="G57" s="71"/>
      <c r="J57" s="133"/>
      <c r="K57" s="133"/>
    </row>
    <row r="58" spans="1:12" ht="32" x14ac:dyDescent="0.3">
      <c r="A58" s="152"/>
      <c r="B58" s="153"/>
      <c r="C58" s="101"/>
      <c r="D58" s="154"/>
      <c r="E58" s="155" t="s">
        <v>4</v>
      </c>
      <c r="F58" s="8" t="s">
        <v>4</v>
      </c>
      <c r="G58" s="82" t="s">
        <v>6</v>
      </c>
      <c r="H58" s="8" t="s">
        <v>5</v>
      </c>
      <c r="I58" s="82" t="s">
        <v>5</v>
      </c>
      <c r="J58" s="329" t="s">
        <v>7</v>
      </c>
      <c r="K58" s="326" t="s">
        <v>127</v>
      </c>
    </row>
    <row r="59" spans="1:12" ht="14.5" thickBot="1" x14ac:dyDescent="0.35">
      <c r="A59" s="156" t="s">
        <v>34</v>
      </c>
      <c r="B59" s="157" t="s">
        <v>59</v>
      </c>
      <c r="C59" s="186" t="s">
        <v>33</v>
      </c>
      <c r="D59" s="276" t="s">
        <v>36</v>
      </c>
      <c r="E59" s="264">
        <v>2010</v>
      </c>
      <c r="F59" s="265">
        <v>2011</v>
      </c>
      <c r="G59" s="84">
        <v>2012</v>
      </c>
      <c r="H59" s="265">
        <v>2012</v>
      </c>
      <c r="I59" s="266">
        <v>41578</v>
      </c>
      <c r="J59" s="330">
        <v>2020</v>
      </c>
      <c r="K59" s="328">
        <v>2020</v>
      </c>
    </row>
    <row r="60" spans="1:12" ht="13" thickBot="1" x14ac:dyDescent="0.3">
      <c r="A60" s="323"/>
      <c r="B60" s="324"/>
      <c r="C60" s="277">
        <v>717001</v>
      </c>
      <c r="D60" s="278" t="s">
        <v>124</v>
      </c>
      <c r="E60" s="279"/>
      <c r="F60" s="280"/>
      <c r="G60" s="280"/>
      <c r="H60" s="280"/>
      <c r="I60" s="281"/>
      <c r="J60" s="316">
        <v>20000</v>
      </c>
      <c r="K60" s="317">
        <v>20000</v>
      </c>
    </row>
    <row r="61" spans="1:12" ht="13" thickBot="1" x14ac:dyDescent="0.3">
      <c r="A61" s="267"/>
      <c r="B61" s="275"/>
      <c r="C61" s="277">
        <v>711001</v>
      </c>
      <c r="D61" s="278" t="s">
        <v>115</v>
      </c>
      <c r="E61" s="279"/>
      <c r="F61" s="280"/>
      <c r="G61" s="280"/>
      <c r="H61" s="280"/>
      <c r="I61" s="281"/>
      <c r="J61" s="316">
        <v>1000</v>
      </c>
      <c r="K61" s="317">
        <v>18000</v>
      </c>
      <c r="L61" s="269"/>
    </row>
    <row r="62" spans="1:12" ht="13" thickBot="1" x14ac:dyDescent="0.3">
      <c r="A62" s="274"/>
      <c r="B62" s="274"/>
      <c r="C62" s="277">
        <v>717002</v>
      </c>
      <c r="D62" s="278" t="s">
        <v>116</v>
      </c>
      <c r="E62" s="279"/>
      <c r="F62" s="280"/>
      <c r="G62" s="280"/>
      <c r="H62" s="280"/>
      <c r="I62" s="281"/>
      <c r="J62" s="316">
        <v>30000</v>
      </c>
      <c r="K62" s="317">
        <v>30000</v>
      </c>
      <c r="L62" s="269"/>
    </row>
    <row r="63" spans="1:12" ht="13.5" thickBot="1" x14ac:dyDescent="0.35">
      <c r="A63" s="158" t="s">
        <v>60</v>
      </c>
      <c r="B63" s="159"/>
      <c r="C63" s="160"/>
      <c r="D63" s="161"/>
      <c r="E63" s="162">
        <v>109535</v>
      </c>
      <c r="F63" s="163" t="e">
        <f>SUM(#REF!)</f>
        <v>#REF!</v>
      </c>
      <c r="G63" s="163">
        <f t="shared" ref="G63:I63" si="1">SUM(G61:G61)</f>
        <v>0</v>
      </c>
      <c r="H63" s="163">
        <f t="shared" si="1"/>
        <v>0</v>
      </c>
      <c r="I63" s="163">
        <f t="shared" si="1"/>
        <v>0</v>
      </c>
      <c r="J63" s="163">
        <v>51000</v>
      </c>
      <c r="K63" s="163">
        <v>68000</v>
      </c>
    </row>
    <row r="64" spans="1:12" x14ac:dyDescent="0.25">
      <c r="B64" s="147"/>
      <c r="C64" s="133"/>
      <c r="F64" s="133"/>
      <c r="G64" s="71"/>
      <c r="J64" s="133"/>
      <c r="K64" s="133"/>
    </row>
    <row r="65" spans="1:11" x14ac:dyDescent="0.25">
      <c r="B65" s="147"/>
      <c r="C65" s="133"/>
      <c r="E65" s="71"/>
      <c r="F65" s="70"/>
      <c r="G65" s="71"/>
      <c r="H65" s="71"/>
      <c r="I65" s="71"/>
      <c r="J65" s="70"/>
      <c r="K65" s="70"/>
    </row>
    <row r="66" spans="1:11" ht="13" thickBot="1" x14ac:dyDescent="0.3">
      <c r="B66" s="147"/>
      <c r="C66" s="133"/>
      <c r="F66" s="133"/>
      <c r="J66" s="133"/>
      <c r="K66" s="133"/>
    </row>
    <row r="67" spans="1:11" ht="32" x14ac:dyDescent="0.3">
      <c r="A67" s="80"/>
      <c r="B67" s="167"/>
      <c r="C67" s="139"/>
      <c r="D67" s="168"/>
      <c r="E67" s="169" t="s">
        <v>4</v>
      </c>
      <c r="F67" s="170" t="s">
        <v>4</v>
      </c>
      <c r="G67" s="101" t="s">
        <v>6</v>
      </c>
      <c r="H67" s="153" t="s">
        <v>5</v>
      </c>
      <c r="I67" s="101" t="s">
        <v>5</v>
      </c>
      <c r="J67" s="352" t="s">
        <v>7</v>
      </c>
      <c r="K67" s="350" t="s">
        <v>127</v>
      </c>
    </row>
    <row r="68" spans="1:11" ht="13.5" thickBot="1" x14ac:dyDescent="0.35">
      <c r="A68" s="54"/>
      <c r="B68" s="166"/>
      <c r="C68" s="124"/>
      <c r="D68" s="171"/>
      <c r="E68" s="172">
        <v>2010</v>
      </c>
      <c r="F68" s="173">
        <v>2011</v>
      </c>
      <c r="G68" s="174">
        <v>2012</v>
      </c>
      <c r="H68" s="175">
        <v>2012</v>
      </c>
      <c r="I68" s="176">
        <v>41578</v>
      </c>
      <c r="J68" s="353">
        <v>2020</v>
      </c>
      <c r="K68" s="351">
        <v>2020</v>
      </c>
    </row>
    <row r="69" spans="1:11" ht="16.5" thickTop="1" thickBot="1" x14ac:dyDescent="0.4">
      <c r="A69" s="85" t="s">
        <v>30</v>
      </c>
      <c r="B69" s="164"/>
      <c r="C69" s="134"/>
      <c r="D69" s="177"/>
      <c r="E69" s="178">
        <v>638375</v>
      </c>
      <c r="F69" s="179" t="e">
        <f>SUM(F54+F63+#REF!+#REF!)</f>
        <v>#REF!</v>
      </c>
      <c r="G69" s="180">
        <f>VALUE(G54+G63)</f>
        <v>191938</v>
      </c>
      <c r="H69" s="180">
        <f>VALUE(H54+H63)</f>
        <v>176511</v>
      </c>
      <c r="I69" s="180">
        <f>VALUE(I54+I63)</f>
        <v>151228.66999999998</v>
      </c>
      <c r="J69" s="180">
        <v>126570</v>
      </c>
      <c r="K69" s="180">
        <v>149570</v>
      </c>
    </row>
    <row r="70" spans="1:11" ht="14" x14ac:dyDescent="0.3">
      <c r="A70" s="181"/>
      <c r="B70" s="181"/>
      <c r="C70" s="181"/>
      <c r="D70" s="181"/>
      <c r="E70" s="182"/>
      <c r="F70" s="182"/>
      <c r="G70" s="182"/>
      <c r="H70" s="182"/>
      <c r="I70" s="182"/>
      <c r="J70" s="132"/>
      <c r="K70" s="132"/>
    </row>
    <row r="71" spans="1:11" ht="13" x14ac:dyDescent="0.3">
      <c r="A71" s="17"/>
      <c r="B71" s="183"/>
      <c r="C71" s="83"/>
      <c r="D71" s="165"/>
      <c r="E71" s="73"/>
      <c r="F71" s="73"/>
      <c r="G71" s="73"/>
      <c r="H71" s="73"/>
      <c r="I71" s="73"/>
      <c r="J71" s="74"/>
      <c r="K71" s="74"/>
    </row>
    <row r="72" spans="1:11" x14ac:dyDescent="0.25">
      <c r="A72" s="17"/>
      <c r="B72" s="184"/>
      <c r="C72" s="17"/>
      <c r="D72" s="17"/>
      <c r="E72" s="20"/>
      <c r="F72" s="20"/>
      <c r="G72" s="20"/>
      <c r="H72" s="20"/>
      <c r="I72" s="20"/>
      <c r="J72" s="19"/>
      <c r="K72" s="19"/>
    </row>
    <row r="73" spans="1:11" ht="13" x14ac:dyDescent="0.3">
      <c r="A73" s="17"/>
      <c r="B73" s="184"/>
      <c r="C73" s="17"/>
      <c r="D73" s="17"/>
      <c r="E73" s="73"/>
      <c r="F73" s="73"/>
      <c r="G73" s="73"/>
      <c r="H73" s="73"/>
      <c r="I73" s="73"/>
      <c r="J73" s="74"/>
      <c r="K73" s="74"/>
    </row>
    <row r="74" spans="1:11" x14ac:dyDescent="0.25">
      <c r="A74" s="17"/>
      <c r="B74" s="184"/>
      <c r="C74" s="17"/>
      <c r="D74" s="17"/>
      <c r="E74" s="17"/>
      <c r="F74" s="17"/>
      <c r="G74" s="17"/>
      <c r="H74" s="17"/>
      <c r="I74" s="17"/>
      <c r="J74" s="124"/>
      <c r="K74" s="124"/>
    </row>
    <row r="75" spans="1:11" ht="14" x14ac:dyDescent="0.3">
      <c r="A75" s="17"/>
      <c r="B75" s="184"/>
      <c r="C75" s="17"/>
      <c r="D75" s="17"/>
      <c r="E75" s="185"/>
      <c r="F75" s="185"/>
      <c r="G75" s="185"/>
      <c r="H75" s="185"/>
      <c r="I75" s="185"/>
      <c r="J75" s="186"/>
      <c r="K75" s="186"/>
    </row>
    <row r="76" spans="1:11" ht="15.5" x14ac:dyDescent="0.35">
      <c r="A76" s="95"/>
      <c r="B76" s="184"/>
      <c r="C76" s="17"/>
      <c r="D76" s="17"/>
      <c r="E76" s="187"/>
      <c r="F76" s="187"/>
      <c r="G76" s="187"/>
      <c r="H76" s="187"/>
      <c r="I76" s="187"/>
      <c r="J76" s="188"/>
      <c r="K76" s="188"/>
    </row>
    <row r="77" spans="1:11" ht="13" x14ac:dyDescent="0.3">
      <c r="B77" s="184"/>
      <c r="C77" s="17"/>
      <c r="D77" s="17"/>
      <c r="E77" s="73"/>
      <c r="F77" s="73"/>
      <c r="G77" s="73"/>
      <c r="H77" s="20"/>
      <c r="I77" s="20"/>
      <c r="J77" s="19"/>
      <c r="K77" s="19"/>
    </row>
    <row r="78" spans="1:11" x14ac:dyDescent="0.25">
      <c r="B78" s="189"/>
    </row>
    <row r="79" spans="1:11" x14ac:dyDescent="0.25">
      <c r="B79" s="189"/>
    </row>
    <row r="80" spans="1:11" x14ac:dyDescent="0.25">
      <c r="B80" s="189"/>
    </row>
    <row r="81" spans="2:2" x14ac:dyDescent="0.25">
      <c r="B81" s="189"/>
    </row>
    <row r="82" spans="2:2" x14ac:dyDescent="0.25">
      <c r="B82" s="189"/>
    </row>
    <row r="83" spans="2:2" x14ac:dyDescent="0.25">
      <c r="B83" s="189"/>
    </row>
    <row r="84" spans="2:2" x14ac:dyDescent="0.25">
      <c r="B84" s="189"/>
    </row>
    <row r="85" spans="2:2" x14ac:dyDescent="0.25">
      <c r="B85" s="189"/>
    </row>
    <row r="86" spans="2:2" x14ac:dyDescent="0.25">
      <c r="B86" s="189"/>
    </row>
    <row r="87" spans="2:2" x14ac:dyDescent="0.25">
      <c r="B87" s="189"/>
    </row>
    <row r="88" spans="2:2" x14ac:dyDescent="0.25">
      <c r="B88" s="189"/>
    </row>
    <row r="89" spans="2:2" x14ac:dyDescent="0.25">
      <c r="B89" s="189"/>
    </row>
    <row r="90" spans="2:2" x14ac:dyDescent="0.25">
      <c r="B90" s="189"/>
    </row>
    <row r="91" spans="2:2" x14ac:dyDescent="0.25">
      <c r="B91" s="189"/>
    </row>
    <row r="92" spans="2:2" x14ac:dyDescent="0.25">
      <c r="B92" s="189"/>
    </row>
    <row r="93" spans="2:2" x14ac:dyDescent="0.25">
      <c r="B93" s="189"/>
    </row>
    <row r="94" spans="2:2" x14ac:dyDescent="0.25">
      <c r="B94" s="189"/>
    </row>
    <row r="95" spans="2:2" x14ac:dyDescent="0.25">
      <c r="B95" s="189"/>
    </row>
    <row r="96" spans="2:2" x14ac:dyDescent="0.25">
      <c r="B96" s="189"/>
    </row>
    <row r="97" spans="2:2" x14ac:dyDescent="0.25">
      <c r="B97" s="189"/>
    </row>
    <row r="98" spans="2:2" x14ac:dyDescent="0.25">
      <c r="B98" s="189"/>
    </row>
    <row r="99" spans="2:2" x14ac:dyDescent="0.25">
      <c r="B99" s="189"/>
    </row>
    <row r="100" spans="2:2" x14ac:dyDescent="0.25">
      <c r="B100" s="189"/>
    </row>
    <row r="101" spans="2:2" x14ac:dyDescent="0.25">
      <c r="B101" s="189"/>
    </row>
    <row r="102" spans="2:2" x14ac:dyDescent="0.25">
      <c r="B102" s="189"/>
    </row>
    <row r="103" spans="2:2" x14ac:dyDescent="0.25">
      <c r="B103" s="189"/>
    </row>
    <row r="104" spans="2:2" x14ac:dyDescent="0.25">
      <c r="B104" s="189"/>
    </row>
    <row r="105" spans="2:2" x14ac:dyDescent="0.25">
      <c r="B105" s="189"/>
    </row>
    <row r="106" spans="2:2" x14ac:dyDescent="0.25">
      <c r="B106" s="189"/>
    </row>
    <row r="107" spans="2:2" x14ac:dyDescent="0.25">
      <c r="B107" s="189"/>
    </row>
    <row r="108" spans="2:2" x14ac:dyDescent="0.25">
      <c r="B108" s="189"/>
    </row>
    <row r="109" spans="2:2" x14ac:dyDescent="0.25">
      <c r="B109" s="189"/>
    </row>
    <row r="110" spans="2:2" x14ac:dyDescent="0.25">
      <c r="B110" s="189"/>
    </row>
    <row r="111" spans="2:2" x14ac:dyDescent="0.25">
      <c r="B111" s="189"/>
    </row>
    <row r="112" spans="2:2" x14ac:dyDescent="0.25">
      <c r="B112" s="189"/>
    </row>
    <row r="113" spans="2:2" x14ac:dyDescent="0.25">
      <c r="B113" s="189"/>
    </row>
    <row r="114" spans="2:2" x14ac:dyDescent="0.25">
      <c r="B114" s="189"/>
    </row>
    <row r="115" spans="2:2" x14ac:dyDescent="0.25">
      <c r="B115" s="189"/>
    </row>
    <row r="116" spans="2:2" x14ac:dyDescent="0.25">
      <c r="B116" s="189"/>
    </row>
    <row r="117" spans="2:2" x14ac:dyDescent="0.25">
      <c r="B117" s="189"/>
    </row>
    <row r="118" spans="2:2" x14ac:dyDescent="0.25">
      <c r="B118" s="189"/>
    </row>
    <row r="119" spans="2:2" x14ac:dyDescent="0.25">
      <c r="B119" s="189"/>
    </row>
    <row r="120" spans="2:2" x14ac:dyDescent="0.25">
      <c r="B120" s="189"/>
    </row>
    <row r="121" spans="2:2" x14ac:dyDescent="0.25">
      <c r="B121" s="189"/>
    </row>
    <row r="122" spans="2:2" x14ac:dyDescent="0.25">
      <c r="B122" s="189"/>
    </row>
    <row r="123" spans="2:2" x14ac:dyDescent="0.25">
      <c r="B123" s="189"/>
    </row>
    <row r="124" spans="2:2" x14ac:dyDescent="0.25">
      <c r="B124" s="189"/>
    </row>
    <row r="125" spans="2:2" x14ac:dyDescent="0.25">
      <c r="B125" s="189"/>
    </row>
    <row r="126" spans="2:2" x14ac:dyDescent="0.25">
      <c r="B126" s="189"/>
    </row>
    <row r="127" spans="2:2" x14ac:dyDescent="0.25">
      <c r="B127" s="189"/>
    </row>
    <row r="128" spans="2:2" x14ac:dyDescent="0.25">
      <c r="B128" s="189"/>
    </row>
    <row r="129" spans="2:2" x14ac:dyDescent="0.25">
      <c r="B129" s="189"/>
    </row>
    <row r="130" spans="2:2" x14ac:dyDescent="0.25">
      <c r="B130" s="189"/>
    </row>
    <row r="131" spans="2:2" x14ac:dyDescent="0.25">
      <c r="B131" s="189"/>
    </row>
    <row r="132" spans="2:2" x14ac:dyDescent="0.25">
      <c r="B132" s="189"/>
    </row>
    <row r="133" spans="2:2" x14ac:dyDescent="0.25">
      <c r="B133" s="189"/>
    </row>
    <row r="134" spans="2:2" x14ac:dyDescent="0.25">
      <c r="B134" s="189"/>
    </row>
    <row r="135" spans="2:2" x14ac:dyDescent="0.25">
      <c r="B135" s="189"/>
    </row>
    <row r="136" spans="2:2" x14ac:dyDescent="0.25">
      <c r="B136" s="189"/>
    </row>
    <row r="137" spans="2:2" x14ac:dyDescent="0.25">
      <c r="B137" s="189"/>
    </row>
    <row r="138" spans="2:2" x14ac:dyDescent="0.25">
      <c r="B138" s="189"/>
    </row>
    <row r="139" spans="2:2" x14ac:dyDescent="0.25">
      <c r="B139" s="189"/>
    </row>
    <row r="140" spans="2:2" x14ac:dyDescent="0.25">
      <c r="B140" s="189"/>
    </row>
    <row r="141" spans="2:2" x14ac:dyDescent="0.25">
      <c r="B141" s="189"/>
    </row>
    <row r="142" spans="2:2" x14ac:dyDescent="0.25">
      <c r="B142" s="189"/>
    </row>
    <row r="143" spans="2:2" x14ac:dyDescent="0.25">
      <c r="B143" s="189"/>
    </row>
    <row r="144" spans="2:2" x14ac:dyDescent="0.25">
      <c r="B144" s="189"/>
    </row>
    <row r="145" spans="2:2" x14ac:dyDescent="0.25">
      <c r="B145" s="189"/>
    </row>
    <row r="146" spans="2:2" x14ac:dyDescent="0.25">
      <c r="B146" s="189"/>
    </row>
    <row r="147" spans="2:2" x14ac:dyDescent="0.25">
      <c r="B147" s="189"/>
    </row>
    <row r="148" spans="2:2" x14ac:dyDescent="0.25">
      <c r="B148" s="189"/>
    </row>
    <row r="149" spans="2:2" x14ac:dyDescent="0.25">
      <c r="B149" s="189"/>
    </row>
    <row r="150" spans="2:2" x14ac:dyDescent="0.25">
      <c r="B150" s="189"/>
    </row>
    <row r="151" spans="2:2" x14ac:dyDescent="0.25">
      <c r="B151" s="189"/>
    </row>
    <row r="152" spans="2:2" x14ac:dyDescent="0.25">
      <c r="B152" s="189"/>
    </row>
    <row r="153" spans="2:2" x14ac:dyDescent="0.25">
      <c r="B153" s="189"/>
    </row>
    <row r="154" spans="2:2" x14ac:dyDescent="0.25">
      <c r="B154" s="189"/>
    </row>
    <row r="155" spans="2:2" x14ac:dyDescent="0.25">
      <c r="B155" s="189"/>
    </row>
    <row r="156" spans="2:2" x14ac:dyDescent="0.25">
      <c r="B156" s="189"/>
    </row>
    <row r="157" spans="2:2" x14ac:dyDescent="0.25">
      <c r="B157" s="189"/>
    </row>
    <row r="158" spans="2:2" x14ac:dyDescent="0.25">
      <c r="B158" s="189"/>
    </row>
    <row r="159" spans="2:2" x14ac:dyDescent="0.25">
      <c r="B159" s="189"/>
    </row>
    <row r="160" spans="2:2" x14ac:dyDescent="0.25">
      <c r="B160" s="189"/>
    </row>
    <row r="161" spans="2:2" x14ac:dyDescent="0.25">
      <c r="B161" s="189"/>
    </row>
    <row r="162" spans="2:2" x14ac:dyDescent="0.25">
      <c r="B162" s="189"/>
    </row>
    <row r="163" spans="2:2" x14ac:dyDescent="0.25">
      <c r="B163" s="189"/>
    </row>
    <row r="164" spans="2:2" x14ac:dyDescent="0.25">
      <c r="B164" s="189"/>
    </row>
    <row r="165" spans="2:2" x14ac:dyDescent="0.25">
      <c r="B165" s="189"/>
    </row>
    <row r="166" spans="2:2" x14ac:dyDescent="0.25">
      <c r="B166" s="189"/>
    </row>
    <row r="167" spans="2:2" x14ac:dyDescent="0.25">
      <c r="B167" s="189"/>
    </row>
    <row r="168" spans="2:2" x14ac:dyDescent="0.25">
      <c r="B168" s="189"/>
    </row>
    <row r="169" spans="2:2" x14ac:dyDescent="0.25">
      <c r="B169" s="189"/>
    </row>
    <row r="170" spans="2:2" x14ac:dyDescent="0.25">
      <c r="B170" s="189"/>
    </row>
    <row r="171" spans="2:2" x14ac:dyDescent="0.25">
      <c r="B171" s="189"/>
    </row>
    <row r="172" spans="2:2" x14ac:dyDescent="0.25">
      <c r="B172" s="189"/>
    </row>
    <row r="173" spans="2:2" x14ac:dyDescent="0.25">
      <c r="B173" s="189"/>
    </row>
    <row r="174" spans="2:2" x14ac:dyDescent="0.25">
      <c r="B174" s="189"/>
    </row>
    <row r="175" spans="2:2" x14ac:dyDescent="0.25">
      <c r="B175" s="189"/>
    </row>
    <row r="176" spans="2:2" x14ac:dyDescent="0.25">
      <c r="B176" s="189"/>
    </row>
    <row r="177" spans="2:2" x14ac:dyDescent="0.25">
      <c r="B177" s="189"/>
    </row>
    <row r="178" spans="2:2" x14ac:dyDescent="0.25">
      <c r="B178" s="189"/>
    </row>
    <row r="179" spans="2:2" x14ac:dyDescent="0.25">
      <c r="B179" s="189"/>
    </row>
    <row r="180" spans="2:2" x14ac:dyDescent="0.25">
      <c r="B180" s="189"/>
    </row>
    <row r="181" spans="2:2" x14ac:dyDescent="0.25">
      <c r="B181" s="189"/>
    </row>
    <row r="182" spans="2:2" x14ac:dyDescent="0.25">
      <c r="B182" s="189"/>
    </row>
    <row r="183" spans="2:2" x14ac:dyDescent="0.25">
      <c r="B183" s="189"/>
    </row>
    <row r="184" spans="2:2" x14ac:dyDescent="0.25">
      <c r="B184" s="189"/>
    </row>
    <row r="185" spans="2:2" x14ac:dyDescent="0.25">
      <c r="B185" s="189"/>
    </row>
    <row r="186" spans="2:2" x14ac:dyDescent="0.25">
      <c r="B186" s="189"/>
    </row>
    <row r="187" spans="2:2" x14ac:dyDescent="0.25">
      <c r="B187" s="189"/>
    </row>
    <row r="188" spans="2:2" x14ac:dyDescent="0.25">
      <c r="B188" s="189"/>
    </row>
    <row r="189" spans="2:2" x14ac:dyDescent="0.25">
      <c r="B189" s="189"/>
    </row>
    <row r="190" spans="2:2" x14ac:dyDescent="0.25">
      <c r="B190" s="189"/>
    </row>
    <row r="191" spans="2:2" x14ac:dyDescent="0.25">
      <c r="B191" s="189"/>
    </row>
    <row r="192" spans="2:2" x14ac:dyDescent="0.25">
      <c r="B192" s="189"/>
    </row>
    <row r="193" spans="2:2" x14ac:dyDescent="0.25">
      <c r="B193" s="189"/>
    </row>
    <row r="194" spans="2:2" x14ac:dyDescent="0.25">
      <c r="B194" s="189"/>
    </row>
    <row r="195" spans="2:2" x14ac:dyDescent="0.25">
      <c r="B195" s="189"/>
    </row>
    <row r="196" spans="2:2" x14ac:dyDescent="0.25">
      <c r="B196" s="189"/>
    </row>
    <row r="197" spans="2:2" x14ac:dyDescent="0.25">
      <c r="B197" s="189"/>
    </row>
  </sheetData>
  <phoneticPr fontId="8" type="noConversion"/>
  <pageMargins left="0.15763888888888888" right="0" top="0.27569444444444446" bottom="0.31527777777777777" header="0.51180555555555562" footer="0.5118055555555556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1B3EC-322C-4F8E-9E50-5A5532EA9495}">
  <dimension ref="C5:H66"/>
  <sheetViews>
    <sheetView topLeftCell="A28" workbookViewId="0">
      <selection activeCell="C67" sqref="C67"/>
    </sheetView>
  </sheetViews>
  <sheetFormatPr defaultRowHeight="12.5" x14ac:dyDescent="0.25"/>
  <sheetData>
    <row r="5" spans="8:8" x14ac:dyDescent="0.25">
      <c r="H5" s="304"/>
    </row>
    <row r="6" spans="8:8" x14ac:dyDescent="0.25">
      <c r="H6" s="304"/>
    </row>
    <row r="7" spans="8:8" x14ac:dyDescent="0.25">
      <c r="H7" s="304"/>
    </row>
    <row r="8" spans="8:8" x14ac:dyDescent="0.25">
      <c r="H8" s="305"/>
    </row>
    <row r="9" spans="8:8" x14ac:dyDescent="0.25">
      <c r="H9" s="305"/>
    </row>
    <row r="10" spans="8:8" x14ac:dyDescent="0.25">
      <c r="H10" s="305"/>
    </row>
    <row r="11" spans="8:8" x14ac:dyDescent="0.25">
      <c r="H11" s="305"/>
    </row>
    <row r="12" spans="8:8" x14ac:dyDescent="0.25">
      <c r="H12" s="305"/>
    </row>
    <row r="13" spans="8:8" x14ac:dyDescent="0.25">
      <c r="H13" s="305"/>
    </row>
    <row r="14" spans="8:8" x14ac:dyDescent="0.25">
      <c r="H14" s="305"/>
    </row>
    <row r="15" spans="8:8" x14ac:dyDescent="0.25">
      <c r="H15" s="305"/>
    </row>
    <row r="16" spans="8:8" x14ac:dyDescent="0.25">
      <c r="H16" s="305"/>
    </row>
    <row r="17" spans="3:8" x14ac:dyDescent="0.25">
      <c r="H17" s="305"/>
    </row>
    <row r="18" spans="3:8" x14ac:dyDescent="0.25">
      <c r="H18" s="305"/>
    </row>
    <row r="19" spans="3:8" x14ac:dyDescent="0.25">
      <c r="H19" s="305"/>
    </row>
    <row r="20" spans="3:8" x14ac:dyDescent="0.25">
      <c r="C20" s="71">
        <f>'výdavky rozpočet'!J6</f>
        <v>29000</v>
      </c>
      <c r="H20" s="305"/>
    </row>
    <row r="21" spans="3:8" x14ac:dyDescent="0.25">
      <c r="C21" s="71">
        <f>'výdavky rozpočet'!J7</f>
        <v>12000</v>
      </c>
      <c r="H21" s="305"/>
    </row>
    <row r="22" spans="3:8" x14ac:dyDescent="0.25">
      <c r="C22" s="71">
        <f>'výdavky rozpočet'!J8</f>
        <v>1000</v>
      </c>
      <c r="H22" s="305"/>
    </row>
    <row r="23" spans="3:8" x14ac:dyDescent="0.25">
      <c r="C23" s="71">
        <f>'výdavky rozpočet'!J9</f>
        <v>100</v>
      </c>
      <c r="H23" s="305"/>
    </row>
    <row r="24" spans="3:8" x14ac:dyDescent="0.25">
      <c r="C24" s="71">
        <f>'výdavky rozpočet'!J10</f>
        <v>9000</v>
      </c>
      <c r="H24" s="305"/>
    </row>
    <row r="25" spans="3:8" x14ac:dyDescent="0.25">
      <c r="C25" s="71">
        <f>'výdavky rozpočet'!J11</f>
        <v>1000</v>
      </c>
      <c r="H25" s="305"/>
    </row>
    <row r="26" spans="3:8" x14ac:dyDescent="0.25">
      <c r="C26" s="71">
        <f>'výdavky rozpočet'!J12</f>
        <v>2500</v>
      </c>
      <c r="H26" s="305"/>
    </row>
    <row r="27" spans="3:8" x14ac:dyDescent="0.25">
      <c r="C27" s="71">
        <f>'výdavky rozpočet'!J13</f>
        <v>300</v>
      </c>
      <c r="H27" s="305"/>
    </row>
    <row r="28" spans="3:8" x14ac:dyDescent="0.25">
      <c r="C28" s="71">
        <f>'výdavky rozpočet'!J14</f>
        <v>200</v>
      </c>
      <c r="H28" s="305"/>
    </row>
    <row r="29" spans="3:8" x14ac:dyDescent="0.25">
      <c r="C29" s="71">
        <f>'výdavky rozpočet'!J15</f>
        <v>200</v>
      </c>
      <c r="H29" s="305"/>
    </row>
    <row r="30" spans="3:8" x14ac:dyDescent="0.25">
      <c r="C30" s="71">
        <f>'výdavky rozpočet'!J16</f>
        <v>400</v>
      </c>
      <c r="H30" s="305"/>
    </row>
    <row r="31" spans="3:8" x14ac:dyDescent="0.25">
      <c r="C31" s="71">
        <f>'výdavky rozpočet'!J17</f>
        <v>100</v>
      </c>
      <c r="H31" s="305"/>
    </row>
    <row r="32" spans="3:8" x14ac:dyDescent="0.25">
      <c r="C32" s="71">
        <f>'výdavky rozpočet'!J18</f>
        <v>400</v>
      </c>
      <c r="H32" s="305"/>
    </row>
    <row r="33" spans="3:8" x14ac:dyDescent="0.25">
      <c r="C33" s="71">
        <f>'výdavky rozpočet'!J19</f>
        <v>200</v>
      </c>
      <c r="H33" s="305"/>
    </row>
    <row r="34" spans="3:8" x14ac:dyDescent="0.25">
      <c r="C34" s="71">
        <f>'výdavky rozpočet'!J20</f>
        <v>83</v>
      </c>
      <c r="H34" s="305"/>
    </row>
    <row r="35" spans="3:8" ht="13" thickBot="1" x14ac:dyDescent="0.3">
      <c r="C35" s="71">
        <f>'výdavky rozpočet'!J21</f>
        <v>70</v>
      </c>
      <c r="H35" s="306"/>
    </row>
    <row r="36" spans="3:8" ht="13" thickBot="1" x14ac:dyDescent="0.3">
      <c r="C36" s="71">
        <f>'výdavky rozpočet'!J22</f>
        <v>500</v>
      </c>
      <c r="H36" s="307"/>
    </row>
    <row r="37" spans="3:8" ht="13" thickBot="1" x14ac:dyDescent="0.3">
      <c r="C37" s="71">
        <f>'výdavky rozpočet'!J23</f>
        <v>300</v>
      </c>
      <c r="H37" s="308"/>
    </row>
    <row r="38" spans="3:8" ht="13" thickBot="1" x14ac:dyDescent="0.3">
      <c r="C38" s="71">
        <f>'výdavky rozpočet'!J24</f>
        <v>3467</v>
      </c>
      <c r="H38" s="309"/>
    </row>
    <row r="39" spans="3:8" x14ac:dyDescent="0.25">
      <c r="C39" s="71">
        <f>'výdavky rozpočet'!J25</f>
        <v>200</v>
      </c>
      <c r="H39" s="309"/>
    </row>
    <row r="40" spans="3:8" x14ac:dyDescent="0.25">
      <c r="C40" s="71">
        <f>'výdavky rozpočet'!J26</f>
        <v>1000</v>
      </c>
      <c r="H40" s="310"/>
    </row>
    <row r="41" spans="3:8" x14ac:dyDescent="0.25">
      <c r="C41" s="71">
        <f>'výdavky rozpočet'!J27</f>
        <v>500</v>
      </c>
      <c r="H41" s="310"/>
    </row>
    <row r="42" spans="3:8" x14ac:dyDescent="0.25">
      <c r="C42" s="71">
        <f>'výdavky rozpočet'!J28</f>
        <v>50</v>
      </c>
      <c r="H42" s="310"/>
    </row>
    <row r="43" spans="3:8" ht="13" thickBot="1" x14ac:dyDescent="0.3">
      <c r="C43" s="71">
        <f>'výdavky rozpočet'!J29</f>
        <v>500</v>
      </c>
      <c r="H43" s="311"/>
    </row>
    <row r="44" spans="3:8" x14ac:dyDescent="0.25">
      <c r="C44" s="71">
        <f>'výdavky rozpočet'!J30</f>
        <v>1600</v>
      </c>
      <c r="H44" s="312"/>
    </row>
    <row r="45" spans="3:8" x14ac:dyDescent="0.25">
      <c r="C45" s="71">
        <f>'výdavky rozpočet'!J31</f>
        <v>460</v>
      </c>
      <c r="H45" s="310"/>
    </row>
    <row r="46" spans="3:8" x14ac:dyDescent="0.25">
      <c r="C46" s="71">
        <f>'výdavky rozpočet'!J32</f>
        <v>280</v>
      </c>
      <c r="H46" s="313"/>
    </row>
    <row r="47" spans="3:8" x14ac:dyDescent="0.25">
      <c r="C47" s="71">
        <f>'výdavky rozpočet'!J33</f>
        <v>1000</v>
      </c>
      <c r="H47" s="312"/>
    </row>
    <row r="48" spans="3:8" x14ac:dyDescent="0.25">
      <c r="C48" s="71">
        <f>'výdavky rozpočet'!J34</f>
        <v>200</v>
      </c>
      <c r="H48" s="314"/>
    </row>
    <row r="49" spans="3:8" x14ac:dyDescent="0.25">
      <c r="C49" s="71">
        <f>'výdavky rozpočet'!J35</f>
        <v>950</v>
      </c>
      <c r="H49" s="315"/>
    </row>
    <row r="50" spans="3:8" x14ac:dyDescent="0.25">
      <c r="C50" s="71">
        <f>'výdavky rozpočet'!J36</f>
        <v>110</v>
      </c>
      <c r="H50" s="310"/>
    </row>
    <row r="51" spans="3:8" ht="13" thickBot="1" x14ac:dyDescent="0.3">
      <c r="C51" s="71">
        <f>'výdavky rozpočet'!J38</f>
        <v>600</v>
      </c>
      <c r="H51" s="311"/>
    </row>
    <row r="52" spans="3:8" x14ac:dyDescent="0.25">
      <c r="C52" s="71">
        <f>'výdavky rozpočet'!J39</f>
        <v>200</v>
      </c>
    </row>
    <row r="53" spans="3:8" x14ac:dyDescent="0.25">
      <c r="C53" s="71">
        <f>'výdavky rozpočet'!J40</f>
        <v>200</v>
      </c>
    </row>
    <row r="54" spans="3:8" x14ac:dyDescent="0.25">
      <c r="C54" s="71">
        <f>'výdavky rozpočet'!J41</f>
        <v>0</v>
      </c>
    </row>
    <row r="55" spans="3:8" x14ac:dyDescent="0.25">
      <c r="C55" s="71">
        <f>'výdavky rozpočet'!J42</f>
        <v>0</v>
      </c>
    </row>
    <row r="56" spans="3:8" x14ac:dyDescent="0.25">
      <c r="C56" s="71">
        <f>'výdavky rozpočet'!J43</f>
        <v>2300</v>
      </c>
    </row>
    <row r="57" spans="3:8" x14ac:dyDescent="0.25">
      <c r="C57" s="71">
        <f>'výdavky rozpočet'!J44</f>
        <v>400</v>
      </c>
    </row>
    <row r="58" spans="3:8" x14ac:dyDescent="0.25">
      <c r="C58" s="71">
        <f>'výdavky rozpočet'!J45</f>
        <v>0</v>
      </c>
    </row>
    <row r="59" spans="3:8" x14ac:dyDescent="0.25">
      <c r="C59" s="71">
        <f>'výdavky rozpočet'!J46</f>
        <v>0</v>
      </c>
    </row>
    <row r="60" spans="3:8" x14ac:dyDescent="0.25">
      <c r="C60" s="71">
        <f>'výdavky rozpočet'!J47</f>
        <v>1000</v>
      </c>
    </row>
    <row r="61" spans="3:8" x14ac:dyDescent="0.25">
      <c r="C61" s="71">
        <f>'výdavky rozpočet'!J48</f>
        <v>400</v>
      </c>
    </row>
    <row r="62" spans="3:8" x14ac:dyDescent="0.25">
      <c r="C62" s="71">
        <f>'výdavky rozpočet'!J49</f>
        <v>100</v>
      </c>
    </row>
    <row r="63" spans="3:8" x14ac:dyDescent="0.25">
      <c r="C63" s="71">
        <f>'výdavky rozpočet'!J50</f>
        <v>200</v>
      </c>
    </row>
    <row r="64" spans="3:8" x14ac:dyDescent="0.25">
      <c r="C64" s="71">
        <f>'výdavky rozpočet'!J52</f>
        <v>2000</v>
      </c>
    </row>
    <row r="65" spans="3:3" x14ac:dyDescent="0.25">
      <c r="C65" s="71">
        <f>'výdavky rozpočet'!J53</f>
        <v>500</v>
      </c>
    </row>
    <row r="66" spans="3:3" x14ac:dyDescent="0.25">
      <c r="C66" s="71">
        <f>SUM(C20:C65)</f>
        <v>75570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7CCD-B156-4B8C-A2B5-E84CE6924ED2}">
  <dimension ref="C3:E50"/>
  <sheetViews>
    <sheetView topLeftCell="A29" workbookViewId="0">
      <selection activeCell="E51" sqref="C1:E51"/>
    </sheetView>
  </sheetViews>
  <sheetFormatPr defaultRowHeight="12.5" x14ac:dyDescent="0.25"/>
  <sheetData>
    <row r="3" spans="3:5" x14ac:dyDescent="0.25">
      <c r="C3" s="253"/>
      <c r="E3" s="71"/>
    </row>
    <row r="4" spans="3:5" x14ac:dyDescent="0.25">
      <c r="C4" s="253"/>
      <c r="E4" s="71"/>
    </row>
    <row r="5" spans="3:5" x14ac:dyDescent="0.25">
      <c r="C5" s="253"/>
      <c r="E5" s="71"/>
    </row>
    <row r="6" spans="3:5" x14ac:dyDescent="0.25">
      <c r="C6" s="254"/>
      <c r="E6" s="71"/>
    </row>
    <row r="7" spans="3:5" x14ac:dyDescent="0.25">
      <c r="C7" s="254"/>
      <c r="E7" s="71"/>
    </row>
    <row r="8" spans="3:5" x14ac:dyDescent="0.25">
      <c r="C8" s="254"/>
      <c r="E8" s="71"/>
    </row>
    <row r="9" spans="3:5" x14ac:dyDescent="0.25">
      <c r="C9" s="254"/>
      <c r="E9" s="71"/>
    </row>
    <row r="10" spans="3:5" x14ac:dyDescent="0.25">
      <c r="C10" s="254"/>
      <c r="E10" s="71"/>
    </row>
    <row r="11" spans="3:5" x14ac:dyDescent="0.25">
      <c r="C11" s="254"/>
      <c r="E11" s="71"/>
    </row>
    <row r="12" spans="3:5" x14ac:dyDescent="0.25">
      <c r="C12" s="254"/>
      <c r="E12" s="71"/>
    </row>
    <row r="13" spans="3:5" x14ac:dyDescent="0.25">
      <c r="C13" s="254"/>
      <c r="E13" s="71"/>
    </row>
    <row r="14" spans="3:5" x14ac:dyDescent="0.25">
      <c r="C14" s="254"/>
      <c r="E14" s="71"/>
    </row>
    <row r="15" spans="3:5" x14ac:dyDescent="0.25">
      <c r="C15" s="254"/>
      <c r="E15" s="71"/>
    </row>
    <row r="16" spans="3:5" x14ac:dyDescent="0.25">
      <c r="C16" s="254"/>
      <c r="E16" s="71"/>
    </row>
    <row r="17" spans="3:5" x14ac:dyDescent="0.25">
      <c r="C17" s="254"/>
      <c r="E17" s="71"/>
    </row>
    <row r="18" spans="3:5" x14ac:dyDescent="0.25">
      <c r="C18" s="254"/>
      <c r="E18" s="71"/>
    </row>
    <row r="19" spans="3:5" x14ac:dyDescent="0.25">
      <c r="C19" s="254"/>
      <c r="E19" s="71"/>
    </row>
    <row r="20" spans="3:5" x14ac:dyDescent="0.25">
      <c r="C20" s="254"/>
      <c r="E20" s="71"/>
    </row>
    <row r="21" spans="3:5" x14ac:dyDescent="0.25">
      <c r="C21" s="254"/>
      <c r="E21" s="71"/>
    </row>
    <row r="22" spans="3:5" x14ac:dyDescent="0.25">
      <c r="C22" s="254"/>
      <c r="E22" s="71"/>
    </row>
    <row r="23" spans="3:5" x14ac:dyDescent="0.25">
      <c r="C23" s="254"/>
      <c r="E23" s="71"/>
    </row>
    <row r="24" spans="3:5" x14ac:dyDescent="0.25">
      <c r="C24" s="254"/>
      <c r="E24" s="71"/>
    </row>
    <row r="25" spans="3:5" x14ac:dyDescent="0.25">
      <c r="C25" s="254"/>
      <c r="E25" s="71"/>
    </row>
    <row r="26" spans="3:5" x14ac:dyDescent="0.25">
      <c r="C26" s="254"/>
      <c r="E26" s="71"/>
    </row>
    <row r="27" spans="3:5" x14ac:dyDescent="0.25">
      <c r="C27" s="254"/>
      <c r="E27" s="71"/>
    </row>
    <row r="28" spans="3:5" x14ac:dyDescent="0.25">
      <c r="C28" s="254"/>
      <c r="E28" s="71"/>
    </row>
    <row r="29" spans="3:5" x14ac:dyDescent="0.25">
      <c r="C29" s="254"/>
      <c r="E29" s="71"/>
    </row>
    <row r="30" spans="3:5" x14ac:dyDescent="0.25">
      <c r="C30" s="254"/>
      <c r="E30" s="71"/>
    </row>
    <row r="31" spans="3:5" x14ac:dyDescent="0.25">
      <c r="C31" s="254"/>
      <c r="E31" s="71"/>
    </row>
    <row r="32" spans="3:5" x14ac:dyDescent="0.25">
      <c r="C32" s="254"/>
      <c r="E32" s="71"/>
    </row>
    <row r="33" spans="3:5" x14ac:dyDescent="0.25">
      <c r="C33" s="255"/>
      <c r="E33" s="71"/>
    </row>
    <row r="34" spans="3:5" ht="13" thickBot="1" x14ac:dyDescent="0.3">
      <c r="C34" s="255"/>
      <c r="E34" s="71"/>
    </row>
    <row r="35" spans="3:5" ht="13" thickBot="1" x14ac:dyDescent="0.3">
      <c r="C35" s="256"/>
      <c r="E35" s="71"/>
    </row>
    <row r="36" spans="3:5" ht="13" thickBot="1" x14ac:dyDescent="0.3">
      <c r="C36" s="257"/>
      <c r="E36" s="71"/>
    </row>
    <row r="37" spans="3:5" ht="13" thickBot="1" x14ac:dyDescent="0.3">
      <c r="C37" s="258"/>
      <c r="E37" s="71"/>
    </row>
    <row r="38" spans="3:5" x14ac:dyDescent="0.25">
      <c r="C38" s="258"/>
      <c r="E38" s="71"/>
    </row>
    <row r="39" spans="3:5" x14ac:dyDescent="0.25">
      <c r="C39" s="259"/>
      <c r="E39" s="71"/>
    </row>
    <row r="40" spans="3:5" x14ac:dyDescent="0.25">
      <c r="C40" s="259"/>
      <c r="E40" s="71"/>
    </row>
    <row r="41" spans="3:5" x14ac:dyDescent="0.25">
      <c r="C41" s="259"/>
      <c r="E41" s="71"/>
    </row>
    <row r="42" spans="3:5" ht="13" thickBot="1" x14ac:dyDescent="0.3">
      <c r="C42" s="261"/>
      <c r="E42" s="71"/>
    </row>
    <row r="43" spans="3:5" x14ac:dyDescent="0.25">
      <c r="C43" s="262"/>
      <c r="E43" s="71"/>
    </row>
    <row r="44" spans="3:5" x14ac:dyDescent="0.25">
      <c r="C44" s="259"/>
      <c r="E44" s="71"/>
    </row>
    <row r="45" spans="3:5" x14ac:dyDescent="0.25">
      <c r="C45" s="260"/>
      <c r="E45" s="71"/>
    </row>
    <row r="46" spans="3:5" x14ac:dyDescent="0.25">
      <c r="C46" s="262"/>
      <c r="E46" s="71"/>
    </row>
    <row r="47" spans="3:5" x14ac:dyDescent="0.25">
      <c r="C47" s="296"/>
      <c r="E47" s="71"/>
    </row>
    <row r="48" spans="3:5" x14ac:dyDescent="0.25">
      <c r="C48" s="259"/>
      <c r="E48" s="71"/>
    </row>
    <row r="49" spans="3:5" ht="13" thickBot="1" x14ac:dyDescent="0.3">
      <c r="C49" s="261"/>
      <c r="E49" s="71"/>
    </row>
    <row r="50" spans="3:5" x14ac:dyDescent="0.25">
      <c r="E50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príjmový rozpočet</vt:lpstr>
      <vt:lpstr>výdavky rozpočet</vt:lpstr>
      <vt:lpstr>Hárok2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Pracovnik2</dc:creator>
  <cp:lastModifiedBy>Ivana Knechtová</cp:lastModifiedBy>
  <cp:lastPrinted>2020-03-20T09:56:10Z</cp:lastPrinted>
  <dcterms:created xsi:type="dcterms:W3CDTF">2014-11-28T07:18:13Z</dcterms:created>
  <dcterms:modified xsi:type="dcterms:W3CDTF">2020-03-20T10:04:05Z</dcterms:modified>
</cp:coreProperties>
</file>