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h\OneDrive\Dokumenty\"/>
    </mc:Choice>
  </mc:AlternateContent>
  <xr:revisionPtr revIDLastSave="0" documentId="8_{F1DB032F-582D-4ACC-A9D9-F0ACE9976C3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íjmový rozpočet" sheetId="1" r:id="rId1"/>
    <sheet name="výdavky rozpočet" sheetId="3" r:id="rId2"/>
    <sheet name="Hárok2" sheetId="5" r:id="rId3"/>
    <sheet name="Hárok1" sheetId="4" state="hidden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9" i="3" l="1"/>
  <c r="L59" i="3"/>
  <c r="K35" i="1" l="1"/>
  <c r="M59" i="3"/>
  <c r="J59" i="3"/>
  <c r="H35" i="1"/>
  <c r="F44" i="1"/>
  <c r="I35" i="1"/>
  <c r="J35" i="1"/>
  <c r="K68" i="3"/>
  <c r="K59" i="3"/>
  <c r="L35" i="1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 l="1"/>
  <c r="N55" i="3"/>
  <c r="O8" i="3"/>
  <c r="O14" i="3"/>
  <c r="O15" i="3"/>
  <c r="O16" i="3"/>
  <c r="O17" i="3"/>
  <c r="O19" i="3"/>
  <c r="O20" i="3"/>
  <c r="O22" i="3"/>
  <c r="O23" i="3"/>
  <c r="O24" i="3"/>
  <c r="O28" i="3"/>
  <c r="O29" i="3"/>
  <c r="O31" i="3"/>
  <c r="O33" i="3"/>
  <c r="O34" i="3"/>
  <c r="O37" i="3"/>
  <c r="O39" i="3"/>
  <c r="O42" i="3"/>
  <c r="O45" i="3"/>
  <c r="O46" i="3"/>
  <c r="O49" i="3"/>
  <c r="O51" i="3"/>
  <c r="O52" i="3"/>
  <c r="O53" i="3"/>
  <c r="O54" i="3"/>
  <c r="M35" i="1"/>
  <c r="N35" i="1"/>
  <c r="N34" i="1"/>
  <c r="M34" i="1"/>
  <c r="L34" i="1"/>
  <c r="O59" i="3" l="1"/>
  <c r="G68" i="3"/>
  <c r="H68" i="3"/>
  <c r="I68" i="3"/>
  <c r="G59" i="3"/>
  <c r="H59" i="3"/>
  <c r="I59" i="3"/>
  <c r="F68" i="3"/>
  <c r="F59" i="3"/>
  <c r="E59" i="3"/>
  <c r="G35" i="1"/>
  <c r="G55" i="1" s="1"/>
  <c r="G58" i="1" s="1"/>
  <c r="E35" i="1"/>
  <c r="F35" i="1"/>
  <c r="F58" i="1"/>
  <c r="F51" i="1"/>
  <c r="F72" i="3" l="1"/>
  <c r="I72" i="3"/>
  <c r="G72" i="3"/>
  <c r="H72" i="3"/>
  <c r="S58" i="3"/>
</calcChain>
</file>

<file path=xl/sharedStrings.xml><?xml version="1.0" encoding="utf-8"?>
<sst xmlns="http://schemas.openxmlformats.org/spreadsheetml/2006/main" count="222" uniqueCount="145">
  <si>
    <t>Bežné príjmy</t>
  </si>
  <si>
    <t>Kód</t>
  </si>
  <si>
    <t>Ekonomická</t>
  </si>
  <si>
    <t>text</t>
  </si>
  <si>
    <t>čerpanie</t>
  </si>
  <si>
    <t>skutočnosť</t>
  </si>
  <si>
    <t>schválený</t>
  </si>
  <si>
    <t>návrh rozpočtu</t>
  </si>
  <si>
    <t>klasifikácia</t>
  </si>
  <si>
    <t>Daň z príjmov</t>
  </si>
  <si>
    <t>Výnos dane z príjmov poukázaný územ. samospráve</t>
  </si>
  <si>
    <t>Daň z majetku</t>
  </si>
  <si>
    <t>Daň z nehnuteľností</t>
  </si>
  <si>
    <t>z pozemkov</t>
  </si>
  <si>
    <t>zo stavieb</t>
  </si>
  <si>
    <t>Dane za špecifické služby</t>
  </si>
  <si>
    <t>za psa</t>
  </si>
  <si>
    <t>za komun.odpady a drobné stavebné odpady</t>
  </si>
  <si>
    <t>Príjmy z vlastníctva</t>
  </si>
  <si>
    <t>z prenajatých budov, priestorov a objektov</t>
  </si>
  <si>
    <t>Administratívne poplatky a iné poplatky a platby</t>
  </si>
  <si>
    <t>ostatné poplatky</t>
  </si>
  <si>
    <t>Poplatky a platby z nepriemyselného a náhodné predaja a služieb</t>
  </si>
  <si>
    <t xml:space="preserve">Spolu bežné príjmy </t>
  </si>
  <si>
    <t xml:space="preserve">návrh rozpočtu </t>
  </si>
  <si>
    <t>Finančné operácie</t>
  </si>
  <si>
    <t>Spolu finančné operácie</t>
  </si>
  <si>
    <t xml:space="preserve">Príjmy celkom </t>
  </si>
  <si>
    <t xml:space="preserve">Výdavky celkom </t>
  </si>
  <si>
    <t xml:space="preserve">Rozdiel </t>
  </si>
  <si>
    <t>VÝDAVKY BEŽNÉ</t>
  </si>
  <si>
    <t>ekon.klas.</t>
  </si>
  <si>
    <t>COFOG</t>
  </si>
  <si>
    <t xml:space="preserve">odvetvie </t>
  </si>
  <si>
    <t xml:space="preserve">názov </t>
  </si>
  <si>
    <t>01</t>
  </si>
  <si>
    <t>Všeobecné verejné služby</t>
  </si>
  <si>
    <t>01.1.1</t>
  </si>
  <si>
    <t>Obec</t>
  </si>
  <si>
    <t>cestové výdavky</t>
  </si>
  <si>
    <t>energie, voda, komunikácie</t>
  </si>
  <si>
    <t>03.2.0</t>
  </si>
  <si>
    <t xml:space="preserve">Ochrana pred požiarmi </t>
  </si>
  <si>
    <t>04</t>
  </si>
  <si>
    <t>Ekonomická oblasť</t>
  </si>
  <si>
    <t>05</t>
  </si>
  <si>
    <t>Ochrana životného  prostredia</t>
  </si>
  <si>
    <t>05.1</t>
  </si>
  <si>
    <t xml:space="preserve">Nakladanie s odpadmi </t>
  </si>
  <si>
    <t>05.4.0</t>
  </si>
  <si>
    <t>06</t>
  </si>
  <si>
    <t>Bývanie a občianska vybavenosť</t>
  </si>
  <si>
    <t>06.4.0</t>
  </si>
  <si>
    <t>Verejné osvetlenie</t>
  </si>
  <si>
    <t xml:space="preserve">elek.energia,verejné osvetlenie, </t>
  </si>
  <si>
    <t>odvetvie</t>
  </si>
  <si>
    <t>Spolu kapitálové  výdavky</t>
  </si>
  <si>
    <t>Iné nedaňové príjmy</t>
  </si>
  <si>
    <t>Iné</t>
  </si>
  <si>
    <t>Tuzemské bežné transfery a granty</t>
  </si>
  <si>
    <t>mzdy</t>
  </si>
  <si>
    <t>poistné</t>
  </si>
  <si>
    <t>všeobecný materiál</t>
  </si>
  <si>
    <t>knihy, noviny, časopisy</t>
  </si>
  <si>
    <t>pracovné odevy</t>
  </si>
  <si>
    <t>softvér a licencie</t>
  </si>
  <si>
    <t>reprezentačné</t>
  </si>
  <si>
    <t>benzín, nafta, prev. kvapaliny</t>
  </si>
  <si>
    <t>poistenie vozidiel</t>
  </si>
  <si>
    <t>karty, známky, poplatky</t>
  </si>
  <si>
    <t>údržba výpočt. techniky</t>
  </si>
  <si>
    <t>údržba prev. strojov</t>
  </si>
  <si>
    <t>školenie, kurzy, semináre</t>
  </si>
  <si>
    <t>všeobecné služby</t>
  </si>
  <si>
    <t>špeciálne služby</t>
  </si>
  <si>
    <t>poplatky a odvody</t>
  </si>
  <si>
    <t>stravovanie</t>
  </si>
  <si>
    <t>prídel do sociálneho fondu</t>
  </si>
  <si>
    <t>odmeny poslancom</t>
  </si>
  <si>
    <t>odmeny mimopracovného pomeru</t>
  </si>
  <si>
    <t>Transfery obci</t>
  </si>
  <si>
    <t>materiál na údržbu ciest</t>
  </si>
  <si>
    <t>údržba vo</t>
  </si>
  <si>
    <t>08.3.0</t>
  </si>
  <si>
    <t>Miestny rozhlas</t>
  </si>
  <si>
    <t>údržba miestneho rozhlasu</t>
  </si>
  <si>
    <t>údržba DS a cintorína</t>
  </si>
  <si>
    <t>cestovné náhrady</t>
  </si>
  <si>
    <t>na členské</t>
  </si>
  <si>
    <t>likvidácia odpadových vôd</t>
  </si>
  <si>
    <t xml:space="preserve">nakladanie s odpad. vodami </t>
  </si>
  <si>
    <t>servis ,údržba  a opravy auta</t>
  </si>
  <si>
    <t>Zdravotníckym zariadeniam</t>
  </si>
  <si>
    <t>palivá ako zdroj energie</t>
  </si>
  <si>
    <t>prenájom Škoda Forman a fekálneho prívesu</t>
  </si>
  <si>
    <t>údržba objektov</t>
  </si>
  <si>
    <t>za predaj výrobkov, tovarov a služieb...</t>
  </si>
  <si>
    <t xml:space="preserve">všeobecný materiál </t>
  </si>
  <si>
    <t>Spolu</t>
  </si>
  <si>
    <t>Dividenty</t>
  </si>
  <si>
    <t>08.6.0</t>
  </si>
  <si>
    <t>Rekreácia, kultúra a iné...</t>
  </si>
  <si>
    <t>Všeobecný materiál</t>
  </si>
  <si>
    <t>2022</t>
  </si>
  <si>
    <t>odvoz všetkých druhov odpadov</t>
  </si>
  <si>
    <t>Poplatok za rozvoj</t>
  </si>
  <si>
    <t>642002 Poskytovateľa soc.služby</t>
  </si>
  <si>
    <t>Rozpočet obce Hronská Breznica na rok 2022,2023,2024 - výdavková časť</t>
  </si>
  <si>
    <t>2024</t>
  </si>
  <si>
    <t>2023</t>
  </si>
  <si>
    <t>Prevod z RF</t>
  </si>
  <si>
    <t>Nákup pozemkov</t>
  </si>
  <si>
    <t>Rekonštukcia a modernizácia</t>
  </si>
  <si>
    <t>Rozpočet obce Hronská Breznica roky 2022,2023,2024 - príjmová časť</t>
  </si>
  <si>
    <t>2021</t>
  </si>
  <si>
    <t>Rozpočet</t>
  </si>
  <si>
    <t xml:space="preserve">skutočnosť </t>
  </si>
  <si>
    <t>očakávaná skutočnosť</t>
  </si>
  <si>
    <t>Výpočtová technika</t>
  </si>
  <si>
    <t>softvér údržba</t>
  </si>
  <si>
    <t>Vratka</t>
  </si>
  <si>
    <t>Nákup strojov a zariadení</t>
  </si>
  <si>
    <t>Realizácia nových stavieb</t>
  </si>
  <si>
    <t xml:space="preserve">rozpočet </t>
  </si>
  <si>
    <t>2020</t>
  </si>
  <si>
    <t>Prevádzkové stroje, príst.a zaria.</t>
  </si>
  <si>
    <t>prevádz.stroj.príst.zariadení</t>
  </si>
  <si>
    <t>Výdavky kód zdroja 111</t>
  </si>
  <si>
    <t>rozpočet</t>
  </si>
  <si>
    <t>Grant Adela</t>
  </si>
  <si>
    <t>ŠR okrem prenesený výkon</t>
  </si>
  <si>
    <t>ŠR prenesený výkon</t>
  </si>
  <si>
    <t>Prevod z min. rokov</t>
  </si>
  <si>
    <t>z dobropisov</t>
  </si>
  <si>
    <t>Prevod z ostatných fondov</t>
  </si>
  <si>
    <t>Vratky</t>
  </si>
  <si>
    <t>Od ostat.subjektov VS</t>
  </si>
  <si>
    <t>Kapitálové príjmy</t>
  </si>
  <si>
    <t>Transfery od subjektov nezaradených vo VS</t>
  </si>
  <si>
    <t>Jenotlivcovi</t>
  </si>
  <si>
    <t>Telekomunikačnej techniky</t>
  </si>
  <si>
    <t>Vylúčenie z prebytku</t>
  </si>
  <si>
    <t>Rozpočet schválený  dňa 15.12.2021</t>
  </si>
  <si>
    <t>uznesením č. 5.</t>
  </si>
  <si>
    <t>Zverejnené na úradnej tabuli: 20.12.2021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</si>
</sst>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24" x14ac:knownFonts="1">
    <font>
      <sz val="10"/>
      <name val="Arial CE"/>
      <family val="2"/>
      <charset val="238"/>
    </font>
    <font>
      <b/>
      <i/>
      <sz val="12"/>
      <name val="Arial CE"/>
      <family val="2"/>
      <charset val="238"/>
    </font>
    <font>
      <i/>
      <sz val="12"/>
      <name val="Arial CE"/>
      <family val="2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8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i/>
      <sz val="9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8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7"/>
      <name val="Arial CE"/>
      <family val="2"/>
      <charset val="238"/>
    </font>
    <font>
      <sz val="10"/>
      <color theme="1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</fills>
  <borders count="7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3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5" xfId="0" applyFont="1" applyBorder="1" applyAlignment="1">
      <alignment horizontal="right"/>
    </xf>
    <xf numFmtId="0" fontId="7" fillId="0" borderId="0" xfId="0" applyFont="1" applyBorder="1"/>
    <xf numFmtId="0" fontId="0" fillId="0" borderId="0" xfId="0" applyBorder="1"/>
    <xf numFmtId="3" fontId="0" fillId="0" borderId="0" xfId="0" applyNumberFormat="1" applyFill="1" applyBorder="1"/>
    <xf numFmtId="3" fontId="8" fillId="0" borderId="0" xfId="0" applyNumberFormat="1" applyFont="1" applyBorder="1"/>
    <xf numFmtId="3" fontId="0" fillId="0" borderId="0" xfId="0" applyNumberFormat="1" applyBorder="1"/>
    <xf numFmtId="3" fontId="0" fillId="0" borderId="6" xfId="0" applyNumberFormat="1" applyBorder="1"/>
    <xf numFmtId="3" fontId="0" fillId="0" borderId="7" xfId="0" applyNumberFormat="1" applyBorder="1"/>
    <xf numFmtId="0" fontId="4" fillId="0" borderId="8" xfId="0" applyFont="1" applyBorder="1"/>
    <xf numFmtId="0" fontId="0" fillId="0" borderId="9" xfId="0" applyFont="1" applyBorder="1" applyAlignment="1">
      <alignment horizontal="left"/>
    </xf>
    <xf numFmtId="0" fontId="0" fillId="0" borderId="9" xfId="0" applyFont="1" applyBorder="1"/>
    <xf numFmtId="3" fontId="0" fillId="0" borderId="9" xfId="0" applyNumberFormat="1" applyFill="1" applyBorder="1"/>
    <xf numFmtId="3" fontId="8" fillId="0" borderId="9" xfId="0" applyNumberFormat="1" applyFont="1" applyBorder="1"/>
    <xf numFmtId="3" fontId="0" fillId="0" borderId="9" xfId="0" applyNumberFormat="1" applyBorder="1"/>
    <xf numFmtId="0" fontId="7" fillId="0" borderId="5" xfId="0" applyFont="1" applyBorder="1"/>
    <xf numFmtId="0" fontId="7" fillId="0" borderId="0" xfId="0" applyFont="1" applyBorder="1" applyAlignment="1">
      <alignment horizontal="left"/>
    </xf>
    <xf numFmtId="0" fontId="4" fillId="0" borderId="5" xfId="0" applyFont="1" applyBorder="1"/>
    <xf numFmtId="0" fontId="0" fillId="0" borderId="10" xfId="0" applyFont="1" applyBorder="1" applyAlignment="1">
      <alignment horizontal="left"/>
    </xf>
    <xf numFmtId="0" fontId="0" fillId="0" borderId="10" xfId="0" applyFont="1" applyBorder="1"/>
    <xf numFmtId="3" fontId="0" fillId="0" borderId="10" xfId="0" applyNumberFormat="1" applyFill="1" applyBorder="1"/>
    <xf numFmtId="3" fontId="8" fillId="0" borderId="10" xfId="0" applyNumberFormat="1" applyFont="1" applyBorder="1"/>
    <xf numFmtId="3" fontId="8" fillId="0" borderId="11" xfId="0" applyNumberFormat="1" applyFont="1" applyBorder="1"/>
    <xf numFmtId="3" fontId="0" fillId="0" borderId="10" xfId="0" applyNumberFormat="1" applyBorder="1"/>
    <xf numFmtId="3" fontId="0" fillId="0" borderId="10" xfId="0" applyNumberFormat="1" applyFont="1" applyFill="1" applyBorder="1"/>
    <xf numFmtId="3" fontId="8" fillId="0" borderId="12" xfId="0" applyNumberFormat="1" applyFont="1" applyBorder="1"/>
    <xf numFmtId="0" fontId="4" fillId="0" borderId="13" xfId="0" applyFont="1" applyBorder="1"/>
    <xf numFmtId="0" fontId="7" fillId="0" borderId="14" xfId="0" applyFont="1" applyBorder="1" applyAlignment="1">
      <alignment horizontal="left"/>
    </xf>
    <xf numFmtId="0" fontId="0" fillId="0" borderId="14" xfId="0" applyBorder="1"/>
    <xf numFmtId="3" fontId="0" fillId="0" borderId="14" xfId="0" applyNumberFormat="1" applyFill="1" applyBorder="1"/>
    <xf numFmtId="3" fontId="8" fillId="0" borderId="15" xfId="0" applyNumberFormat="1" applyFont="1" applyBorder="1"/>
    <xf numFmtId="3" fontId="8" fillId="0" borderId="14" xfId="0" applyNumberFormat="1" applyFont="1" applyBorder="1"/>
    <xf numFmtId="3" fontId="0" fillId="0" borderId="16" xfId="0" applyNumberFormat="1" applyBorder="1"/>
    <xf numFmtId="3" fontId="0" fillId="0" borderId="15" xfId="0" applyNumberFormat="1" applyBorder="1"/>
    <xf numFmtId="3" fontId="0" fillId="0" borderId="17" xfId="0" applyNumberFormat="1" applyBorder="1"/>
    <xf numFmtId="3" fontId="0" fillId="0" borderId="11" xfId="0" applyNumberFormat="1" applyBorder="1"/>
    <xf numFmtId="3" fontId="8" fillId="0" borderId="17" xfId="0" applyNumberFormat="1" applyFont="1" applyBorder="1"/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7" fillId="0" borderId="13" xfId="0" applyFont="1" applyBorder="1"/>
    <xf numFmtId="0" fontId="7" fillId="0" borderId="14" xfId="0" applyFont="1" applyBorder="1"/>
    <xf numFmtId="0" fontId="0" fillId="0" borderId="5" xfId="0" applyBorder="1"/>
    <xf numFmtId="3" fontId="0" fillId="0" borderId="14" xfId="0" applyNumberFormat="1" applyBorder="1"/>
    <xf numFmtId="3" fontId="8" fillId="0" borderId="19" xfId="0" applyNumberFormat="1" applyFont="1" applyBorder="1"/>
    <xf numFmtId="0" fontId="0" fillId="0" borderId="2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1" xfId="0" applyBorder="1"/>
    <xf numFmtId="3" fontId="0" fillId="0" borderId="18" xfId="0" applyNumberFormat="1" applyBorder="1"/>
    <xf numFmtId="3" fontId="8" fillId="0" borderId="18" xfId="0" applyNumberFormat="1" applyFont="1" applyBorder="1"/>
    <xf numFmtId="0" fontId="0" fillId="0" borderId="8" xfId="0" applyBorder="1"/>
    <xf numFmtId="3" fontId="4" fillId="3" borderId="22" xfId="0" applyNumberFormat="1" applyFont="1" applyFill="1" applyBorder="1"/>
    <xf numFmtId="3" fontId="9" fillId="0" borderId="0" xfId="0" applyNumberFormat="1" applyFont="1" applyFill="1"/>
    <xf numFmtId="3" fontId="8" fillId="0" borderId="0" xfId="0" applyNumberFormat="1" applyFont="1"/>
    <xf numFmtId="3" fontId="0" fillId="0" borderId="0" xfId="0" applyNumberFormat="1"/>
    <xf numFmtId="3" fontId="4" fillId="0" borderId="0" xfId="0" applyNumberFormat="1" applyFont="1" applyBorder="1"/>
    <xf numFmtId="3" fontId="6" fillId="0" borderId="0" xfId="0" applyNumberFormat="1" applyFont="1" applyBorder="1"/>
    <xf numFmtId="3" fontId="0" fillId="0" borderId="10" xfId="0" applyNumberFormat="1" applyFont="1" applyBorder="1"/>
    <xf numFmtId="0" fontId="7" fillId="3" borderId="27" xfId="0" applyFont="1" applyFill="1" applyBorder="1"/>
    <xf numFmtId="0" fontId="0" fillId="3" borderId="22" xfId="0" applyFill="1" applyBorder="1"/>
    <xf numFmtId="0" fontId="4" fillId="3" borderId="22" xfId="0" applyFont="1" applyFill="1" applyBorder="1"/>
    <xf numFmtId="0" fontId="0" fillId="0" borderId="13" xfId="0" applyBorder="1"/>
    <xf numFmtId="0" fontId="4" fillId="0" borderId="0" xfId="0" applyFont="1" applyBorder="1" applyAlignment="1">
      <alignment horizontal="left"/>
    </xf>
    <xf numFmtId="0" fontId="10" fillId="0" borderId="8" xfId="0" applyFont="1" applyBorder="1"/>
    <xf numFmtId="0" fontId="11" fillId="0" borderId="28" xfId="0" applyFont="1" applyBorder="1"/>
    <xf numFmtId="0" fontId="10" fillId="0" borderId="28" xfId="0" applyFont="1" applyBorder="1"/>
    <xf numFmtId="3" fontId="10" fillId="0" borderId="8" xfId="0" applyNumberFormat="1" applyFont="1" applyBorder="1"/>
    <xf numFmtId="3" fontId="6" fillId="0" borderId="29" xfId="0" applyNumberFormat="1" applyFont="1" applyBorder="1"/>
    <xf numFmtId="3" fontId="4" fillId="0" borderId="30" xfId="0" applyNumberFormat="1" applyFont="1" applyBorder="1"/>
    <xf numFmtId="0" fontId="5" fillId="0" borderId="5" xfId="0" applyFont="1" applyBorder="1"/>
    <xf numFmtId="0" fontId="5" fillId="0" borderId="0" xfId="0" applyFont="1" applyBorder="1"/>
    <xf numFmtId="0" fontId="5" fillId="0" borderId="19" xfId="0" applyFont="1" applyBorder="1"/>
    <xf numFmtId="0" fontId="10" fillId="0" borderId="0" xfId="0" applyFont="1" applyBorder="1"/>
    <xf numFmtId="0" fontId="10" fillId="2" borderId="28" xfId="0" applyFont="1" applyFill="1" applyBorder="1"/>
    <xf numFmtId="3" fontId="4" fillId="2" borderId="29" xfId="0" applyNumberFormat="1" applyFont="1" applyFill="1" applyBorder="1"/>
    <xf numFmtId="3" fontId="4" fillId="4" borderId="30" xfId="0" applyNumberFormat="1" applyFont="1" applyFill="1" applyBorder="1"/>
    <xf numFmtId="0" fontId="0" fillId="0" borderId="28" xfId="0" applyBorder="1"/>
    <xf numFmtId="0" fontId="6" fillId="0" borderId="14" xfId="0" applyFont="1" applyBorder="1"/>
    <xf numFmtId="49" fontId="4" fillId="2" borderId="5" xfId="0" applyNumberFormat="1" applyFont="1" applyFill="1" applyBorder="1"/>
    <xf numFmtId="49" fontId="4" fillId="2" borderId="5" xfId="0" applyNumberFormat="1" applyFont="1" applyFill="1" applyBorder="1" applyAlignment="1">
      <alignment horizontal="left"/>
    </xf>
    <xf numFmtId="0" fontId="8" fillId="0" borderId="15" xfId="0" applyFont="1" applyBorder="1"/>
    <xf numFmtId="49" fontId="4" fillId="0" borderId="5" xfId="0" applyNumberFormat="1" applyFont="1" applyBorder="1"/>
    <xf numFmtId="49" fontId="4" fillId="0" borderId="5" xfId="0" applyNumberFormat="1" applyFont="1" applyBorder="1" applyAlignment="1">
      <alignment horizontal="left"/>
    </xf>
    <xf numFmtId="0" fontId="8" fillId="0" borderId="10" xfId="0" applyFont="1" applyBorder="1"/>
    <xf numFmtId="3" fontId="8" fillId="0" borderId="10" xfId="0" applyNumberFormat="1" applyFont="1" applyFill="1" applyBorder="1"/>
    <xf numFmtId="49" fontId="3" fillId="0" borderId="5" xfId="0" applyNumberFormat="1" applyFont="1" applyBorder="1"/>
    <xf numFmtId="0" fontId="8" fillId="0" borderId="18" xfId="0" applyFont="1" applyBorder="1"/>
    <xf numFmtId="0" fontId="8" fillId="0" borderId="0" xfId="0" applyFont="1" applyBorder="1"/>
    <xf numFmtId="3" fontId="0" fillId="0" borderId="30" xfId="0" applyNumberFormat="1" applyBorder="1"/>
    <xf numFmtId="3" fontId="8" fillId="0" borderId="29" xfId="0" applyNumberFormat="1" applyFont="1" applyBorder="1"/>
    <xf numFmtId="49" fontId="4" fillId="0" borderId="0" xfId="0" applyNumberFormat="1" applyFont="1" applyBorder="1" applyAlignment="1">
      <alignment horizontal="left"/>
    </xf>
    <xf numFmtId="49" fontId="7" fillId="2" borderId="5" xfId="0" applyNumberFormat="1" applyFont="1" applyFill="1" applyBorder="1"/>
    <xf numFmtId="0" fontId="8" fillId="0" borderId="0" xfId="0" applyFont="1" applyBorder="1" applyAlignment="1">
      <alignment horizontal="left"/>
    </xf>
    <xf numFmtId="0" fontId="8" fillId="0" borderId="0" xfId="0" applyFont="1"/>
    <xf numFmtId="3" fontId="0" fillId="0" borderId="32" xfId="0" applyNumberFormat="1" applyBorder="1"/>
    <xf numFmtId="0" fontId="8" fillId="0" borderId="14" xfId="0" applyFont="1" applyBorder="1"/>
    <xf numFmtId="0" fontId="0" fillId="2" borderId="5" xfId="0" applyFont="1" applyFill="1" applyBorder="1"/>
    <xf numFmtId="0" fontId="8" fillId="2" borderId="0" xfId="0" applyFont="1" applyFill="1" applyBorder="1" applyAlignment="1">
      <alignment horizontal="left"/>
    </xf>
    <xf numFmtId="0" fontId="0" fillId="2" borderId="0" xfId="0" applyFont="1" applyFill="1" applyBorder="1"/>
    <xf numFmtId="3" fontId="8" fillId="2" borderId="5" xfId="0" applyNumberFormat="1" applyFont="1" applyFill="1" applyBorder="1"/>
    <xf numFmtId="3" fontId="8" fillId="2" borderId="4" xfId="0" applyNumberFormat="1" applyFont="1" applyFill="1" applyBorder="1"/>
    <xf numFmtId="49" fontId="8" fillId="0" borderId="0" xfId="0" applyNumberFormat="1" applyFont="1"/>
    <xf numFmtId="0" fontId="8" fillId="0" borderId="0" xfId="0" applyFont="1" applyAlignment="1">
      <alignment horizontal="left"/>
    </xf>
    <xf numFmtId="0" fontId="11" fillId="0" borderId="0" xfId="0" applyFont="1" applyFill="1"/>
    <xf numFmtId="0" fontId="8" fillId="0" borderId="0" xfId="0" applyFont="1" applyFill="1"/>
    <xf numFmtId="1" fontId="0" fillId="0" borderId="0" xfId="0" applyNumberFormat="1"/>
    <xf numFmtId="0" fontId="6" fillId="0" borderId="2" xfId="0" applyFont="1" applyBorder="1"/>
    <xf numFmtId="49" fontId="4" fillId="2" borderId="21" xfId="0" applyNumberFormat="1" applyFont="1" applyFill="1" applyBorder="1"/>
    <xf numFmtId="0" fontId="4" fillId="0" borderId="0" xfId="0" applyFont="1" applyBorder="1"/>
    <xf numFmtId="49" fontId="8" fillId="0" borderId="0" xfId="0" applyNumberFormat="1" applyFont="1" applyBorder="1"/>
    <xf numFmtId="49" fontId="8" fillId="0" borderId="14" xfId="0" applyNumberFormat="1" applyFont="1" applyBorder="1"/>
    <xf numFmtId="0" fontId="0" fillId="0" borderId="35" xfId="0" applyBorder="1"/>
    <xf numFmtId="0" fontId="4" fillId="0" borderId="25" xfId="0" applyFont="1" applyBorder="1"/>
    <xf numFmtId="0" fontId="6" fillId="0" borderId="25" xfId="0" applyFont="1" applyBorder="1"/>
    <xf numFmtId="0" fontId="0" fillId="0" borderId="6" xfId="0" applyBorder="1"/>
    <xf numFmtId="0" fontId="4" fillId="0" borderId="17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164" fontId="6" fillId="0" borderId="34" xfId="0" applyNumberFormat="1" applyFont="1" applyBorder="1" applyAlignment="1">
      <alignment horizontal="left"/>
    </xf>
    <xf numFmtId="3" fontId="4" fillId="2" borderId="9" xfId="0" applyNumberFormat="1" applyFont="1" applyFill="1" applyBorder="1"/>
    <xf numFmtId="3" fontId="4" fillId="2" borderId="12" xfId="0" applyNumberFormat="1" applyFont="1" applyFill="1" applyBorder="1"/>
    <xf numFmtId="3" fontId="4" fillId="2" borderId="33" xfId="0" applyNumberFormat="1" applyFont="1" applyFill="1" applyBorder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49" fontId="4" fillId="0" borderId="0" xfId="0" applyNumberFormat="1" applyFont="1" applyBorder="1"/>
    <xf numFmtId="49" fontId="0" fillId="0" borderId="0" xfId="0" applyNumberFormat="1" applyBorder="1"/>
    <xf numFmtId="0" fontId="13" fillId="0" borderId="0" xfId="0" applyFont="1" applyBorder="1"/>
    <xf numFmtId="0" fontId="6" fillId="0" borderId="0" xfId="0" applyFont="1" applyBorder="1"/>
    <xf numFmtId="0" fontId="1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9" fontId="0" fillId="0" borderId="0" xfId="0" applyNumberFormat="1"/>
    <xf numFmtId="0" fontId="0" fillId="0" borderId="10" xfId="0" applyBorder="1"/>
    <xf numFmtId="0" fontId="0" fillId="0" borderId="4" xfId="0" applyBorder="1" applyAlignment="1">
      <alignment horizontal="left"/>
    </xf>
    <xf numFmtId="0" fontId="0" fillId="0" borderId="30" xfId="0" applyFont="1" applyBorder="1"/>
    <xf numFmtId="3" fontId="0" fillId="0" borderId="30" xfId="0" applyNumberFormat="1" applyFill="1" applyBorder="1"/>
    <xf numFmtId="0" fontId="0" fillId="0" borderId="30" xfId="0" applyBorder="1"/>
    <xf numFmtId="3" fontId="0" fillId="0" borderId="15" xfId="0" applyNumberFormat="1" applyFont="1" applyBorder="1"/>
    <xf numFmtId="3" fontId="0" fillId="0" borderId="18" xfId="0" applyNumberFormat="1" applyFont="1" applyBorder="1"/>
    <xf numFmtId="3" fontId="0" fillId="0" borderId="15" xfId="0" applyNumberFormat="1" applyFill="1" applyBorder="1"/>
    <xf numFmtId="3" fontId="8" fillId="0" borderId="15" xfId="0" applyNumberFormat="1" applyFont="1" applyFill="1" applyBorder="1"/>
    <xf numFmtId="49" fontId="6" fillId="2" borderId="39" xfId="0" applyNumberFormat="1" applyFont="1" applyFill="1" applyBorder="1"/>
    <xf numFmtId="0" fontId="6" fillId="2" borderId="39" xfId="0" applyFont="1" applyFill="1" applyBorder="1" applyAlignment="1">
      <alignment horizontal="left"/>
    </xf>
    <xf numFmtId="0" fontId="4" fillId="2" borderId="39" xfId="0" applyFont="1" applyFill="1" applyBorder="1"/>
    <xf numFmtId="3" fontId="4" fillId="2" borderId="40" xfId="0" applyNumberFormat="1" applyFont="1" applyFill="1" applyBorder="1"/>
    <xf numFmtId="3" fontId="6" fillId="2" borderId="41" xfId="0" applyNumberFormat="1" applyFont="1" applyFill="1" applyBorder="1"/>
    <xf numFmtId="3" fontId="6" fillId="2" borderId="42" xfId="0" applyNumberFormat="1" applyFont="1" applyFill="1" applyBorder="1"/>
    <xf numFmtId="0" fontId="0" fillId="2" borderId="4" xfId="0" applyFont="1" applyFill="1" applyBorder="1"/>
    <xf numFmtId="0" fontId="0" fillId="2" borderId="6" xfId="0" applyFont="1" applyFill="1" applyBorder="1"/>
    <xf numFmtId="0" fontId="10" fillId="0" borderId="38" xfId="0" applyFont="1" applyBorder="1"/>
    <xf numFmtId="0" fontId="10" fillId="0" borderId="39" xfId="0" applyFont="1" applyBorder="1"/>
    <xf numFmtId="1" fontId="6" fillId="0" borderId="40" xfId="0" applyNumberFormat="1" applyFont="1" applyBorder="1"/>
    <xf numFmtId="1" fontId="6" fillId="0" borderId="43" xfId="0" applyNumberFormat="1" applyFont="1" applyBorder="1"/>
    <xf numFmtId="3" fontId="4" fillId="0" borderId="43" xfId="0" applyNumberFormat="1" applyFont="1" applyBorder="1"/>
    <xf numFmtId="3" fontId="4" fillId="0" borderId="44" xfId="0" applyNumberFormat="1" applyFont="1" applyBorder="1"/>
    <xf numFmtId="3" fontId="0" fillId="0" borderId="20" xfId="0" applyNumberFormat="1" applyBorder="1"/>
    <xf numFmtId="3" fontId="8" fillId="2" borderId="0" xfId="0" applyNumberFormat="1" applyFont="1" applyFill="1" applyBorder="1"/>
    <xf numFmtId="3" fontId="0" fillId="0" borderId="0" xfId="0" applyNumberFormat="1" applyFill="1"/>
    <xf numFmtId="3" fontId="0" fillId="5" borderId="17" xfId="0" applyNumberFormat="1" applyFont="1" applyFill="1" applyBorder="1"/>
    <xf numFmtId="3" fontId="0" fillId="5" borderId="11" xfId="0" applyNumberFormat="1" applyFont="1" applyFill="1" applyBorder="1"/>
    <xf numFmtId="3" fontId="0" fillId="5" borderId="20" xfId="0" applyNumberFormat="1" applyFont="1" applyFill="1" applyBorder="1"/>
    <xf numFmtId="3" fontId="0" fillId="5" borderId="43" xfId="0" applyNumberFormat="1" applyFont="1" applyFill="1" applyBorder="1"/>
    <xf numFmtId="3" fontId="0" fillId="5" borderId="45" xfId="0" applyNumberFormat="1" applyFont="1" applyFill="1" applyBorder="1"/>
    <xf numFmtId="3" fontId="0" fillId="5" borderId="36" xfId="0" applyNumberFormat="1" applyFont="1" applyFill="1" applyBorder="1"/>
    <xf numFmtId="3" fontId="0" fillId="5" borderId="10" xfId="0" applyNumberFormat="1" applyFont="1" applyFill="1" applyBorder="1"/>
    <xf numFmtId="3" fontId="0" fillId="5" borderId="18" xfId="0" applyNumberFormat="1" applyFont="1" applyFill="1" applyBorder="1"/>
    <xf numFmtId="3" fontId="0" fillId="5" borderId="37" xfId="0" applyNumberFormat="1" applyFont="1" applyFill="1" applyBorder="1"/>
    <xf numFmtId="3" fontId="0" fillId="5" borderId="15" xfId="0" applyNumberFormat="1" applyFont="1" applyFill="1" applyBorder="1"/>
    <xf numFmtId="0" fontId="18" fillId="0" borderId="0" xfId="0" applyFont="1"/>
    <xf numFmtId="0" fontId="19" fillId="0" borderId="0" xfId="0" applyFont="1"/>
    <xf numFmtId="3" fontId="4" fillId="0" borderId="0" xfId="0" applyNumberFormat="1" applyFont="1"/>
    <xf numFmtId="3" fontId="15" fillId="0" borderId="32" xfId="0" applyNumberFormat="1" applyFont="1" applyBorder="1"/>
    <xf numFmtId="3" fontId="16" fillId="0" borderId="17" xfId="0" applyNumberFormat="1" applyFont="1" applyBorder="1"/>
    <xf numFmtId="3" fontId="16" fillId="0" borderId="15" xfId="0" applyNumberFormat="1" applyFont="1" applyBorder="1"/>
    <xf numFmtId="0" fontId="15" fillId="0" borderId="0" xfId="0" applyFont="1"/>
    <xf numFmtId="0" fontId="8" fillId="0" borderId="0" xfId="0" applyFont="1" applyFill="1" applyBorder="1"/>
    <xf numFmtId="3" fontId="8" fillId="0" borderId="6" xfId="0" applyNumberFormat="1" applyFont="1" applyBorder="1"/>
    <xf numFmtId="0" fontId="8" fillId="0" borderId="47" xfId="0" applyFont="1" applyBorder="1" applyAlignment="1">
      <alignment horizontal="left"/>
    </xf>
    <xf numFmtId="3" fontId="15" fillId="5" borderId="10" xfId="0" applyNumberFormat="1" applyFont="1" applyFill="1" applyBorder="1"/>
    <xf numFmtId="3" fontId="15" fillId="0" borderId="10" xfId="0" applyNumberFormat="1" applyFont="1" applyBorder="1"/>
    <xf numFmtId="3" fontId="15" fillId="0" borderId="24" xfId="0" applyNumberFormat="1" applyFont="1" applyBorder="1"/>
    <xf numFmtId="3" fontId="15" fillId="0" borderId="15" xfId="0" applyNumberFormat="1" applyFont="1" applyBorder="1"/>
    <xf numFmtId="3" fontId="15" fillId="0" borderId="23" xfId="0" applyNumberFormat="1" applyFont="1" applyBorder="1"/>
    <xf numFmtId="3" fontId="15" fillId="0" borderId="18" xfId="0" applyNumberFormat="1" applyFont="1" applyBorder="1"/>
    <xf numFmtId="3" fontId="15" fillId="0" borderId="26" xfId="0" applyNumberFormat="1" applyFont="1" applyBorder="1"/>
    <xf numFmtId="3" fontId="15" fillId="0" borderId="37" xfId="0" applyNumberFormat="1" applyFont="1" applyBorder="1"/>
    <xf numFmtId="3" fontId="15" fillId="2" borderId="10" xfId="0" applyNumberFormat="1" applyFont="1" applyFill="1" applyBorder="1"/>
    <xf numFmtId="3" fontId="15" fillId="2" borderId="24" xfId="0" applyNumberFormat="1" applyFont="1" applyFill="1" applyBorder="1"/>
    <xf numFmtId="3" fontId="0" fillId="6" borderId="17" xfId="0" applyNumberFormat="1" applyFont="1" applyFill="1" applyBorder="1"/>
    <xf numFmtId="3" fontId="0" fillId="6" borderId="11" xfId="0" applyNumberFormat="1" applyFont="1" applyFill="1" applyBorder="1"/>
    <xf numFmtId="3" fontId="0" fillId="6" borderId="20" xfId="0" applyNumberFormat="1" applyFont="1" applyFill="1" applyBorder="1"/>
    <xf numFmtId="3" fontId="0" fillId="6" borderId="43" xfId="0" applyNumberFormat="1" applyFont="1" applyFill="1" applyBorder="1"/>
    <xf numFmtId="3" fontId="0" fillId="6" borderId="45" xfId="0" applyNumberFormat="1" applyFont="1" applyFill="1" applyBorder="1"/>
    <xf numFmtId="3" fontId="0" fillId="6" borderId="36" xfId="0" applyNumberFormat="1" applyFont="1" applyFill="1" applyBorder="1"/>
    <xf numFmtId="3" fontId="0" fillId="6" borderId="10" xfId="0" applyNumberFormat="1" applyFont="1" applyFill="1" applyBorder="1"/>
    <xf numFmtId="3" fontId="0" fillId="6" borderId="37" xfId="0" applyNumberFormat="1" applyFont="1" applyFill="1" applyBorder="1"/>
    <xf numFmtId="3" fontId="0" fillId="6" borderId="15" xfId="0" applyNumberFormat="1" applyFont="1" applyFill="1" applyBorder="1"/>
    <xf numFmtId="3" fontId="0" fillId="6" borderId="18" xfId="0" applyNumberFormat="1" applyFont="1" applyFill="1" applyBorder="1"/>
    <xf numFmtId="3" fontId="15" fillId="6" borderId="10" xfId="0" applyNumberFormat="1" applyFont="1" applyFill="1" applyBorder="1"/>
    <xf numFmtId="3" fontId="0" fillId="7" borderId="10" xfId="0" applyNumberFormat="1" applyFont="1" applyFill="1" applyBorder="1"/>
    <xf numFmtId="3" fontId="0" fillId="0" borderId="4" xfId="0" applyNumberFormat="1" applyBorder="1"/>
    <xf numFmtId="3" fontId="8" fillId="0" borderId="4" xfId="0" applyNumberFormat="1" applyFont="1" applyBorder="1"/>
    <xf numFmtId="0" fontId="0" fillId="0" borderId="4" xfId="0" applyFont="1" applyBorder="1"/>
    <xf numFmtId="3" fontId="15" fillId="2" borderId="46" xfId="0" applyNumberFormat="1" applyFont="1" applyFill="1" applyBorder="1"/>
    <xf numFmtId="3" fontId="21" fillId="2" borderId="46" xfId="0" applyNumberFormat="1" applyFont="1" applyFill="1" applyBorder="1"/>
    <xf numFmtId="0" fontId="0" fillId="0" borderId="10" xfId="0" applyFill="1" applyBorder="1"/>
    <xf numFmtId="0" fontId="7" fillId="3" borderId="8" xfId="0" applyFont="1" applyFill="1" applyBorder="1"/>
    <xf numFmtId="0" fontId="0" fillId="3" borderId="48" xfId="0" applyFont="1" applyFill="1" applyBorder="1"/>
    <xf numFmtId="0" fontId="0" fillId="3" borderId="28" xfId="0" applyFill="1" applyBorder="1"/>
    <xf numFmtId="3" fontId="4" fillId="3" borderId="30" xfId="0" applyNumberFormat="1" applyFont="1" applyFill="1" applyBorder="1"/>
    <xf numFmtId="3" fontId="6" fillId="3" borderId="29" xfId="0" applyNumberFormat="1" applyFont="1" applyFill="1" applyBorder="1"/>
    <xf numFmtId="3" fontId="0" fillId="6" borderId="0" xfId="0" applyNumberFormat="1" applyFont="1" applyFill="1" applyBorder="1"/>
    <xf numFmtId="3" fontId="15" fillId="6" borderId="0" xfId="0" applyNumberFormat="1" applyFont="1" applyFill="1" applyBorder="1"/>
    <xf numFmtId="3" fontId="0" fillId="7" borderId="0" xfId="0" applyNumberFormat="1" applyFont="1" applyFill="1" applyBorder="1"/>
    <xf numFmtId="3" fontId="18" fillId="0" borderId="0" xfId="0" applyNumberFormat="1" applyFont="1"/>
    <xf numFmtId="3" fontId="15" fillId="0" borderId="0" xfId="0" applyNumberFormat="1" applyFont="1"/>
    <xf numFmtId="0" fontId="0" fillId="0" borderId="9" xfId="0" applyBorder="1"/>
    <xf numFmtId="3" fontId="0" fillId="0" borderId="17" xfId="0" applyNumberFormat="1" applyFont="1" applyBorder="1"/>
    <xf numFmtId="3" fontId="0" fillId="0" borderId="11" xfId="0" applyNumberFormat="1" applyFont="1" applyBorder="1"/>
    <xf numFmtId="3" fontId="0" fillId="0" borderId="20" xfId="0" applyNumberFormat="1" applyFont="1" applyBorder="1"/>
    <xf numFmtId="3" fontId="4" fillId="2" borderId="8" xfId="0" applyNumberFormat="1" applyFont="1" applyFill="1" applyBorder="1"/>
    <xf numFmtId="49" fontId="22" fillId="2" borderId="49" xfId="0" applyNumberFormat="1" applyFont="1" applyFill="1" applyBorder="1" applyAlignment="1">
      <alignment horizontal="center" vertical="center" wrapText="1"/>
    </xf>
    <xf numFmtId="0" fontId="8" fillId="0" borderId="50" xfId="0" applyFont="1" applyBorder="1"/>
    <xf numFmtId="3" fontId="8" fillId="0" borderId="50" xfId="0" applyNumberFormat="1" applyFont="1" applyBorder="1"/>
    <xf numFmtId="3" fontId="0" fillId="0" borderId="50" xfId="0" applyNumberFormat="1" applyBorder="1"/>
    <xf numFmtId="3" fontId="0" fillId="6" borderId="50" xfId="0" applyNumberFormat="1" applyFont="1" applyFill="1" applyBorder="1"/>
    <xf numFmtId="3" fontId="15" fillId="0" borderId="50" xfId="0" applyNumberFormat="1" applyFont="1" applyBorder="1"/>
    <xf numFmtId="0" fontId="16" fillId="0" borderId="10" xfId="0" applyFont="1" applyBorder="1"/>
    <xf numFmtId="0" fontId="14" fillId="0" borderId="10" xfId="0" applyFont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164" fontId="6" fillId="2" borderId="10" xfId="0" applyNumberFormat="1" applyFont="1" applyFill="1" applyBorder="1" applyAlignment="1">
      <alignment horizontal="left"/>
    </xf>
    <xf numFmtId="3" fontId="16" fillId="7" borderId="10" xfId="0" applyNumberFormat="1" applyFont="1" applyFill="1" applyBorder="1"/>
    <xf numFmtId="0" fontId="6" fillId="0" borderId="6" xfId="0" applyFont="1" applyBorder="1"/>
    <xf numFmtId="0" fontId="17" fillId="0" borderId="28" xfId="0" applyFont="1" applyBorder="1"/>
    <xf numFmtId="0" fontId="17" fillId="0" borderId="6" xfId="0" applyFont="1" applyBorder="1"/>
    <xf numFmtId="0" fontId="16" fillId="0" borderId="18" xfId="0" applyFont="1" applyBorder="1"/>
    <xf numFmtId="0" fontId="0" fillId="0" borderId="18" xfId="0" applyFont="1" applyBorder="1"/>
    <xf numFmtId="0" fontId="14" fillId="0" borderId="18" xfId="0" applyFont="1" applyBorder="1" applyAlignment="1">
      <alignment horizontal="left"/>
    </xf>
    <xf numFmtId="0" fontId="6" fillId="2" borderId="18" xfId="0" applyFont="1" applyFill="1" applyBorder="1" applyAlignment="1">
      <alignment horizontal="left"/>
    </xf>
    <xf numFmtId="164" fontId="6" fillId="2" borderId="18" xfId="0" applyNumberFormat="1" applyFont="1" applyFill="1" applyBorder="1" applyAlignment="1">
      <alignment horizontal="left"/>
    </xf>
    <xf numFmtId="3" fontId="16" fillId="7" borderId="18" xfId="0" applyNumberFormat="1" applyFont="1" applyFill="1" applyBorder="1"/>
    <xf numFmtId="49" fontId="6" fillId="2" borderId="46" xfId="0" applyNumberFormat="1" applyFont="1" applyFill="1" applyBorder="1"/>
    <xf numFmtId="0" fontId="6" fillId="2" borderId="46" xfId="0" applyFont="1" applyFill="1" applyBorder="1"/>
    <xf numFmtId="0" fontId="4" fillId="2" borderId="46" xfId="0" applyFont="1" applyFill="1" applyBorder="1"/>
    <xf numFmtId="3" fontId="4" fillId="2" borderId="46" xfId="0" applyNumberFormat="1" applyFont="1" applyFill="1" applyBorder="1"/>
    <xf numFmtId="3" fontId="6" fillId="2" borderId="46" xfId="0" applyNumberFormat="1" applyFont="1" applyFill="1" applyBorder="1"/>
    <xf numFmtId="1" fontId="0" fillId="0" borderId="54" xfId="0" applyNumberFormat="1" applyBorder="1"/>
    <xf numFmtId="0" fontId="22" fillId="2" borderId="49" xfId="0" applyFont="1" applyFill="1" applyBorder="1" applyAlignment="1">
      <alignment horizontal="center" wrapText="1" shrinkToFit="1"/>
    </xf>
    <xf numFmtId="3" fontId="16" fillId="7" borderId="15" xfId="0" applyNumberFormat="1" applyFont="1" applyFill="1" applyBorder="1"/>
    <xf numFmtId="0" fontId="6" fillId="2" borderId="53" xfId="0" applyFont="1" applyFill="1" applyBorder="1" applyAlignment="1">
      <alignment horizontal="center"/>
    </xf>
    <xf numFmtId="0" fontId="22" fillId="2" borderId="49" xfId="0" applyFont="1" applyFill="1" applyBorder="1" applyAlignment="1">
      <alignment horizontal="center" wrapText="1"/>
    </xf>
    <xf numFmtId="0" fontId="22" fillId="2" borderId="53" xfId="0" applyFont="1" applyFill="1" applyBorder="1" applyAlignment="1">
      <alignment horizontal="center" wrapText="1"/>
    </xf>
    <xf numFmtId="3" fontId="4" fillId="0" borderId="52" xfId="0" applyNumberFormat="1" applyFont="1" applyBorder="1"/>
    <xf numFmtId="0" fontId="0" fillId="0" borderId="2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0" xfId="0" applyBorder="1" applyAlignment="1">
      <alignment horizontal="right"/>
    </xf>
    <xf numFmtId="3" fontId="0" fillId="0" borderId="1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4" fillId="3" borderId="30" xfId="0" applyFont="1" applyFill="1" applyBorder="1"/>
    <xf numFmtId="3" fontId="0" fillId="0" borderId="9" xfId="0" applyNumberFormat="1" applyFont="1" applyBorder="1"/>
    <xf numFmtId="0" fontId="0" fillId="0" borderId="0" xfId="0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0" fillId="0" borderId="30" xfId="0" applyNumberFormat="1" applyBorder="1" applyAlignment="1">
      <alignment horizontal="right"/>
    </xf>
    <xf numFmtId="3" fontId="4" fillId="3" borderId="30" xfId="0" applyNumberFormat="1" applyFont="1" applyFill="1" applyBorder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9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4" fillId="4" borderId="30" xfId="0" applyNumberFormat="1" applyFont="1" applyFill="1" applyBorder="1" applyAlignment="1">
      <alignment horizontal="right"/>
    </xf>
    <xf numFmtId="0" fontId="0" fillId="0" borderId="4" xfId="0" applyBorder="1"/>
    <xf numFmtId="0" fontId="0" fillId="0" borderId="19" xfId="0" applyBorder="1" applyAlignment="1">
      <alignment horizontal="left"/>
    </xf>
    <xf numFmtId="0" fontId="0" fillId="0" borderId="4" xfId="0" applyBorder="1" applyAlignment="1">
      <alignment horizontal="right"/>
    </xf>
    <xf numFmtId="0" fontId="8" fillId="0" borderId="55" xfId="0" applyFont="1" applyBorder="1" applyAlignment="1">
      <alignment horizontal="left"/>
    </xf>
    <xf numFmtId="0" fontId="0" fillId="0" borderId="56" xfId="0" applyBorder="1"/>
    <xf numFmtId="0" fontId="7" fillId="3" borderId="33" xfId="0" applyFont="1" applyFill="1" applyBorder="1"/>
    <xf numFmtId="0" fontId="0" fillId="3" borderId="30" xfId="0" applyFill="1" applyBorder="1"/>
    <xf numFmtId="3" fontId="15" fillId="0" borderId="57" xfId="0" applyNumberFormat="1" applyFont="1" applyBorder="1"/>
    <xf numFmtId="3" fontId="15" fillId="0" borderId="58" xfId="0" applyNumberFormat="1" applyFont="1" applyBorder="1"/>
    <xf numFmtId="3" fontId="6" fillId="2" borderId="59" xfId="0" applyNumberFormat="1" applyFont="1" applyFill="1" applyBorder="1"/>
    <xf numFmtId="3" fontId="16" fillId="7" borderId="23" xfId="0" applyNumberFormat="1" applyFont="1" applyFill="1" applyBorder="1"/>
    <xf numFmtId="3" fontId="16" fillId="7" borderId="24" xfId="0" applyNumberFormat="1" applyFont="1" applyFill="1" applyBorder="1"/>
    <xf numFmtId="3" fontId="16" fillId="7" borderId="26" xfId="0" applyNumberFormat="1" applyFont="1" applyFill="1" applyBorder="1"/>
    <xf numFmtId="3" fontId="23" fillId="0" borderId="17" xfId="0" applyNumberFormat="1" applyFont="1" applyBorder="1"/>
    <xf numFmtId="0" fontId="16" fillId="0" borderId="15" xfId="0" applyFont="1" applyBorder="1"/>
    <xf numFmtId="0" fontId="0" fillId="0" borderId="15" xfId="0" applyFont="1" applyBorder="1"/>
    <xf numFmtId="49" fontId="8" fillId="0" borderId="31" xfId="0" applyNumberFormat="1" applyFont="1" applyBorder="1" applyAlignment="1">
      <alignment horizontal="left"/>
    </xf>
    <xf numFmtId="3" fontId="0" fillId="2" borderId="0" xfId="0" applyNumberFormat="1" applyFont="1" applyFill="1" applyBorder="1"/>
    <xf numFmtId="0" fontId="8" fillId="0" borderId="15" xfId="0" applyFont="1" applyFill="1" applyBorder="1"/>
    <xf numFmtId="0" fontId="16" fillId="0" borderId="15" xfId="0" applyFont="1" applyFill="1" applyBorder="1"/>
    <xf numFmtId="0" fontId="4" fillId="0" borderId="49" xfId="0" applyFont="1" applyBorder="1"/>
    <xf numFmtId="0" fontId="6" fillId="0" borderId="49" xfId="0" applyFont="1" applyBorder="1"/>
    <xf numFmtId="0" fontId="6" fillId="0" borderId="49" xfId="0" applyFont="1" applyBorder="1" applyAlignment="1">
      <alignment horizontal="center" wrapText="1"/>
    </xf>
    <xf numFmtId="0" fontId="6" fillId="2" borderId="49" xfId="0" applyFont="1" applyFill="1" applyBorder="1"/>
    <xf numFmtId="49" fontId="6" fillId="2" borderId="49" xfId="0" applyNumberFormat="1" applyFont="1" applyFill="1" applyBorder="1" applyAlignment="1">
      <alignment horizontal="center" vertical="center" wrapText="1"/>
    </xf>
    <xf numFmtId="0" fontId="6" fillId="0" borderId="53" xfId="0" applyFont="1" applyBorder="1"/>
    <xf numFmtId="0" fontId="6" fillId="0" borderId="53" xfId="0" applyFont="1" applyBorder="1" applyAlignment="1">
      <alignment horizontal="center" wrapText="1"/>
    </xf>
    <xf numFmtId="0" fontId="4" fillId="0" borderId="53" xfId="0" applyFont="1" applyBorder="1"/>
    <xf numFmtId="0" fontId="4" fillId="0" borderId="53" xfId="0" applyFont="1" applyBorder="1" applyAlignment="1">
      <alignment horizontal="left"/>
    </xf>
    <xf numFmtId="0" fontId="6" fillId="2" borderId="53" xfId="0" applyFont="1" applyFill="1" applyBorder="1" applyAlignment="1">
      <alignment horizontal="left"/>
    </xf>
    <xf numFmtId="49" fontId="6" fillId="2" borderId="53" xfId="0" applyNumberFormat="1" applyFont="1" applyFill="1" applyBorder="1" applyAlignment="1">
      <alignment horizontal="center" vertical="center"/>
    </xf>
    <xf numFmtId="49" fontId="22" fillId="2" borderId="53" xfId="0" applyNumberFormat="1" applyFont="1" applyFill="1" applyBorder="1" applyAlignment="1">
      <alignment horizontal="center" vertical="center"/>
    </xf>
    <xf numFmtId="0" fontId="14" fillId="0" borderId="15" xfId="0" applyFont="1" applyBorder="1" applyAlignment="1">
      <alignment horizontal="left"/>
    </xf>
    <xf numFmtId="0" fontId="6" fillId="2" borderId="15" xfId="0" applyFont="1" applyFill="1" applyBorder="1" applyAlignment="1">
      <alignment horizontal="left"/>
    </xf>
    <xf numFmtId="164" fontId="6" fillId="2" borderId="15" xfId="0" applyNumberFormat="1" applyFont="1" applyFill="1" applyBorder="1" applyAlignment="1">
      <alignment horizontal="left"/>
    </xf>
    <xf numFmtId="0" fontId="12" fillId="0" borderId="49" xfId="0" applyFont="1" applyBorder="1"/>
    <xf numFmtId="0" fontId="13" fillId="0" borderId="49" xfId="0" applyFont="1" applyBorder="1"/>
    <xf numFmtId="0" fontId="14" fillId="0" borderId="49" xfId="0" applyFont="1" applyBorder="1"/>
    <xf numFmtId="0" fontId="13" fillId="0" borderId="53" xfId="0" applyFont="1" applyBorder="1"/>
    <xf numFmtId="0" fontId="14" fillId="0" borderId="53" xfId="0" applyFont="1" applyBorder="1" applyAlignment="1">
      <alignment horizontal="left"/>
    </xf>
    <xf numFmtId="164" fontId="6" fillId="2" borderId="53" xfId="0" applyNumberFormat="1" applyFont="1" applyFill="1" applyBorder="1" applyAlignment="1">
      <alignment horizontal="left"/>
    </xf>
    <xf numFmtId="49" fontId="4" fillId="2" borderId="13" xfId="0" applyNumberFormat="1" applyFont="1" applyFill="1" applyBorder="1"/>
    <xf numFmtId="49" fontId="4" fillId="2" borderId="31" xfId="0" applyNumberFormat="1" applyFont="1" applyFill="1" applyBorder="1" applyAlignment="1">
      <alignment horizontal="left"/>
    </xf>
    <xf numFmtId="49" fontId="4" fillId="0" borderId="31" xfId="0" applyNumberFormat="1" applyFont="1" applyBorder="1" applyAlignment="1">
      <alignment horizontal="left"/>
    </xf>
    <xf numFmtId="49" fontId="7" fillId="0" borderId="5" xfId="0" applyNumberFormat="1" applyFont="1" applyBorder="1"/>
    <xf numFmtId="49" fontId="7" fillId="0" borderId="60" xfId="0" applyNumberFormat="1" applyFont="1" applyBorder="1"/>
    <xf numFmtId="0" fontId="4" fillId="2" borderId="41" xfId="0" applyFont="1" applyFill="1" applyBorder="1"/>
    <xf numFmtId="49" fontId="4" fillId="0" borderId="61" xfId="0" applyNumberFormat="1" applyFont="1" applyBorder="1" applyAlignment="1">
      <alignment horizontal="left"/>
    </xf>
    <xf numFmtId="49" fontId="4" fillId="2" borderId="62" xfId="0" applyNumberFormat="1" applyFont="1" applyFill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7" fillId="0" borderId="5" xfId="0" applyNumberFormat="1" applyFont="1" applyFill="1" applyBorder="1"/>
    <xf numFmtId="49" fontId="20" fillId="0" borderId="5" xfId="0" applyNumberFormat="1" applyFont="1" applyBorder="1"/>
    <xf numFmtId="0" fontId="8" fillId="0" borderId="32" xfId="0" applyFont="1" applyBorder="1" applyAlignment="1">
      <alignment horizontal="left"/>
    </xf>
    <xf numFmtId="0" fontId="8" fillId="0" borderId="63" xfId="0" applyFont="1" applyBorder="1" applyAlignment="1">
      <alignment horizontal="left"/>
    </xf>
    <xf numFmtId="0" fontId="8" fillId="0" borderId="51" xfId="0" applyFont="1" applyBorder="1" applyAlignment="1">
      <alignment horizontal="left"/>
    </xf>
    <xf numFmtId="0" fontId="8" fillId="0" borderId="64" xfId="0" applyFont="1" applyBorder="1" applyAlignment="1">
      <alignment horizontal="left"/>
    </xf>
    <xf numFmtId="0" fontId="16" fillId="0" borderId="32" xfId="0" applyFont="1" applyBorder="1" applyAlignment="1">
      <alignment horizontal="left"/>
    </xf>
    <xf numFmtId="49" fontId="4" fillId="2" borderId="49" xfId="0" applyNumberFormat="1" applyFont="1" applyFill="1" applyBorder="1" applyAlignment="1">
      <alignment horizontal="left"/>
    </xf>
    <xf numFmtId="49" fontId="4" fillId="2" borderId="66" xfId="0" applyNumberFormat="1" applyFont="1" applyFill="1" applyBorder="1" applyAlignment="1">
      <alignment horizontal="left"/>
    </xf>
    <xf numFmtId="49" fontId="4" fillId="0" borderId="66" xfId="0" applyNumberFormat="1" applyFont="1" applyBorder="1" applyAlignment="1">
      <alignment horizontal="left"/>
    </xf>
    <xf numFmtId="49" fontId="0" fillId="0" borderId="66" xfId="0" applyNumberFormat="1" applyFont="1" applyBorder="1" applyAlignment="1">
      <alignment horizontal="left"/>
    </xf>
    <xf numFmtId="49" fontId="15" fillId="0" borderId="66" xfId="0" applyNumberFormat="1" applyFont="1" applyBorder="1" applyAlignment="1">
      <alignment horizontal="left"/>
    </xf>
    <xf numFmtId="49" fontId="8" fillId="2" borderId="66" xfId="0" applyNumberFormat="1" applyFont="1" applyFill="1" applyBorder="1"/>
    <xf numFmtId="49" fontId="4" fillId="0" borderId="67" xfId="0" applyNumberFormat="1" applyFont="1" applyBorder="1" applyAlignment="1">
      <alignment horizontal="left"/>
    </xf>
    <xf numFmtId="0" fontId="4" fillId="2" borderId="49" xfId="0" applyFont="1" applyFill="1" applyBorder="1"/>
    <xf numFmtId="0" fontId="22" fillId="2" borderId="1" xfId="0" applyFont="1" applyFill="1" applyBorder="1" applyAlignment="1">
      <alignment horizontal="center" wrapText="1" shrinkToFit="1"/>
    </xf>
    <xf numFmtId="0" fontId="6" fillId="2" borderId="53" xfId="0" applyFont="1" applyFill="1" applyBorder="1"/>
    <xf numFmtId="164" fontId="4" fillId="2" borderId="53" xfId="0" applyNumberFormat="1" applyFont="1" applyFill="1" applyBorder="1"/>
    <xf numFmtId="0" fontId="22" fillId="2" borderId="53" xfId="0" applyFont="1" applyFill="1" applyBorder="1" applyAlignment="1">
      <alignment horizontal="center" wrapText="1" shrinkToFit="1"/>
    </xf>
    <xf numFmtId="0" fontId="22" fillId="2" borderId="33" xfId="0" applyFont="1" applyFill="1" applyBorder="1" applyAlignment="1">
      <alignment horizontal="center" wrapText="1" shrinkToFit="1"/>
    </xf>
    <xf numFmtId="0" fontId="0" fillId="0" borderId="49" xfId="0" applyBorder="1"/>
    <xf numFmtId="0" fontId="4" fillId="4" borderId="49" xfId="0" applyFont="1" applyFill="1" applyBorder="1" applyAlignment="1">
      <alignment horizontal="center" vertical="center"/>
    </xf>
    <xf numFmtId="0" fontId="22" fillId="2" borderId="49" xfId="0" applyFont="1" applyFill="1" applyBorder="1" applyAlignment="1">
      <alignment horizontal="center" vertical="center" wrapText="1"/>
    </xf>
    <xf numFmtId="0" fontId="0" fillId="0" borderId="53" xfId="0" applyBorder="1"/>
    <xf numFmtId="164" fontId="4" fillId="4" borderId="53" xfId="0" applyNumberFormat="1" applyFont="1" applyFill="1" applyBorder="1" applyAlignment="1">
      <alignment horizontal="center" vertical="center"/>
    </xf>
    <xf numFmtId="0" fontId="22" fillId="2" borderId="53" xfId="0" applyFont="1" applyFill="1" applyBorder="1" applyAlignment="1">
      <alignment horizontal="center" vertical="center"/>
    </xf>
    <xf numFmtId="0" fontId="0" fillId="0" borderId="15" xfId="0" applyBorder="1" applyAlignment="1">
      <alignment horizontal="right"/>
    </xf>
    <xf numFmtId="0" fontId="0" fillId="0" borderId="15" xfId="0" applyBorder="1"/>
    <xf numFmtId="0" fontId="22" fillId="2" borderId="49" xfId="0" applyFont="1" applyFill="1" applyBorder="1" applyAlignment="1">
      <alignment horizontal="center"/>
    </xf>
    <xf numFmtId="0" fontId="22" fillId="2" borderId="53" xfId="0" applyFont="1" applyFill="1" applyBorder="1" applyAlignment="1">
      <alignment horizontal="center"/>
    </xf>
    <xf numFmtId="0" fontId="11" fillId="0" borderId="69" xfId="0" applyFont="1" applyBorder="1"/>
    <xf numFmtId="0" fontId="5" fillId="0" borderId="7" xfId="0" applyFont="1" applyBorder="1"/>
    <xf numFmtId="0" fontId="10" fillId="0" borderId="70" xfId="0" applyFont="1" applyBorder="1"/>
    <xf numFmtId="49" fontId="4" fillId="0" borderId="71" xfId="0" applyNumberFormat="1" applyFont="1" applyBorder="1"/>
    <xf numFmtId="49" fontId="4" fillId="0" borderId="66" xfId="0" applyNumberFormat="1" applyFont="1" applyBorder="1"/>
    <xf numFmtId="3" fontId="8" fillId="0" borderId="18" xfId="0" applyNumberFormat="1" applyFont="1" applyFill="1" applyBorder="1"/>
    <xf numFmtId="49" fontId="3" fillId="0" borderId="72" xfId="0" applyNumberFormat="1" applyFont="1" applyBorder="1"/>
    <xf numFmtId="49" fontId="8" fillId="0" borderId="65" xfId="0" applyNumberFormat="1" applyFont="1" applyBorder="1" applyAlignment="1">
      <alignment horizontal="left"/>
    </xf>
    <xf numFmtId="0" fontId="0" fillId="0" borderId="16" xfId="0" applyBorder="1"/>
    <xf numFmtId="3" fontId="0" fillId="6" borderId="16" xfId="0" applyNumberFormat="1" applyFont="1" applyFill="1" applyBorder="1"/>
    <xf numFmtId="0" fontId="0" fillId="0" borderId="73" xfId="0" applyBorder="1"/>
    <xf numFmtId="3" fontId="0" fillId="6" borderId="73" xfId="0" applyNumberFormat="1" applyFont="1" applyFill="1" applyBorder="1"/>
    <xf numFmtId="3" fontId="0" fillId="0" borderId="73" xfId="0" applyNumberFormat="1" applyBorder="1"/>
    <xf numFmtId="0" fontId="4" fillId="0" borderId="49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68" xfId="0" applyFont="1" applyBorder="1" applyAlignment="1">
      <alignment horizontal="center"/>
    </xf>
    <xf numFmtId="0" fontId="4" fillId="0" borderId="46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9"/>
  <sheetViews>
    <sheetView tabSelected="1" workbookViewId="0">
      <selection activeCell="L59" sqref="L59"/>
    </sheetView>
  </sheetViews>
  <sheetFormatPr defaultRowHeight="12.5" x14ac:dyDescent="0.25"/>
  <cols>
    <col min="1" max="1" width="7.81640625" customWidth="1"/>
    <col min="2" max="2" width="18.26953125" customWidth="1"/>
    <col min="3" max="3" width="44" customWidth="1"/>
    <col min="4" max="7" width="0" hidden="1" customWidth="1"/>
    <col min="8" max="8" width="9.1796875" style="264"/>
    <col min="12" max="12" width="8.26953125" customWidth="1"/>
    <col min="13" max="13" width="8.54296875" customWidth="1"/>
    <col min="14" max="14" width="7.81640625" customWidth="1"/>
  </cols>
  <sheetData>
    <row r="1" spans="1:15" ht="2.25" customHeight="1" x14ac:dyDescent="0.25"/>
    <row r="2" spans="1:15" ht="15.5" x14ac:dyDescent="0.35">
      <c r="A2" s="1"/>
      <c r="B2" s="1" t="s">
        <v>113</v>
      </c>
      <c r="C2" s="1"/>
      <c r="D2" s="1"/>
      <c r="E2" s="2"/>
      <c r="F2" s="3"/>
    </row>
    <row r="3" spans="1:15" hidden="1" x14ac:dyDescent="0.25"/>
    <row r="4" spans="1:15" ht="16" thickBot="1" x14ac:dyDescent="0.4">
      <c r="A4" s="4" t="s">
        <v>0</v>
      </c>
      <c r="B4" s="5"/>
    </row>
    <row r="5" spans="1:15" ht="25.5" customHeight="1" x14ac:dyDescent="0.3">
      <c r="A5" s="296" t="s">
        <v>1</v>
      </c>
      <c r="B5" s="296" t="s">
        <v>2</v>
      </c>
      <c r="C5" s="369" t="s">
        <v>3</v>
      </c>
      <c r="D5" s="296"/>
      <c r="E5" s="296" t="s">
        <v>4</v>
      </c>
      <c r="F5" s="299" t="s">
        <v>4</v>
      </c>
      <c r="G5" s="340" t="s">
        <v>5</v>
      </c>
      <c r="H5" s="251" t="s">
        <v>5</v>
      </c>
      <c r="I5" s="251" t="s">
        <v>5</v>
      </c>
      <c r="J5" s="251" t="s">
        <v>128</v>
      </c>
      <c r="K5" s="251" t="s">
        <v>5</v>
      </c>
      <c r="L5" s="251" t="s">
        <v>7</v>
      </c>
      <c r="M5" s="251" t="s">
        <v>7</v>
      </c>
      <c r="N5" s="341" t="s">
        <v>7</v>
      </c>
    </row>
    <row r="6" spans="1:15" ht="13.5" thickBot="1" x14ac:dyDescent="0.35">
      <c r="A6" s="303"/>
      <c r="B6" s="303" t="s">
        <v>8</v>
      </c>
      <c r="C6" s="370"/>
      <c r="D6" s="303"/>
      <c r="E6" s="303"/>
      <c r="F6" s="342">
        <v>2011</v>
      </c>
      <c r="G6" s="343">
        <v>41578</v>
      </c>
      <c r="H6" s="344">
        <v>2019</v>
      </c>
      <c r="I6" s="344">
        <v>2020</v>
      </c>
      <c r="J6" s="344">
        <v>2021</v>
      </c>
      <c r="K6" s="344">
        <v>2021</v>
      </c>
      <c r="L6" s="344">
        <v>2022</v>
      </c>
      <c r="M6" s="344">
        <v>2023</v>
      </c>
      <c r="N6" s="345">
        <v>2024</v>
      </c>
    </row>
    <row r="7" spans="1:15" ht="13" x14ac:dyDescent="0.3">
      <c r="A7" s="6">
        <v>111</v>
      </c>
      <c r="B7" s="7" t="s">
        <v>9</v>
      </c>
      <c r="C7" s="8"/>
      <c r="D7" s="8"/>
      <c r="E7" s="9"/>
      <c r="F7" s="10"/>
      <c r="G7" s="11"/>
      <c r="H7" s="265"/>
      <c r="I7" s="11"/>
      <c r="J7" s="11"/>
      <c r="K7" s="11"/>
      <c r="L7" s="11"/>
      <c r="M7" s="12"/>
      <c r="N7" s="13"/>
    </row>
    <row r="8" spans="1:15" ht="13.5" thickBot="1" x14ac:dyDescent="0.35">
      <c r="A8" s="14"/>
      <c r="B8" s="15">
        <v>111003</v>
      </c>
      <c r="C8" s="16" t="s">
        <v>10</v>
      </c>
      <c r="D8" s="16"/>
      <c r="E8" s="17">
        <v>180280</v>
      </c>
      <c r="F8" s="18">
        <v>223933</v>
      </c>
      <c r="G8" s="19">
        <v>230350</v>
      </c>
      <c r="H8" s="266">
        <v>61321</v>
      </c>
      <c r="I8" s="19">
        <v>60650</v>
      </c>
      <c r="J8" s="19">
        <v>65000</v>
      </c>
      <c r="K8" s="19">
        <v>60000</v>
      </c>
      <c r="L8" s="19">
        <v>65000</v>
      </c>
      <c r="M8" s="19">
        <v>65000</v>
      </c>
      <c r="N8" s="19">
        <v>65000</v>
      </c>
      <c r="O8" s="174"/>
    </row>
    <row r="9" spans="1:15" ht="13" x14ac:dyDescent="0.3">
      <c r="A9" s="20">
        <v>120</v>
      </c>
      <c r="B9" s="21" t="s">
        <v>11</v>
      </c>
      <c r="C9" s="8"/>
      <c r="D9" s="8"/>
      <c r="E9" s="9"/>
      <c r="F9" s="10"/>
      <c r="G9" s="11"/>
      <c r="H9" s="265"/>
      <c r="I9" s="11"/>
      <c r="J9" s="11"/>
      <c r="K9" s="11"/>
      <c r="L9" s="11"/>
      <c r="M9" s="11"/>
      <c r="N9" s="11"/>
      <c r="O9" s="174"/>
    </row>
    <row r="10" spans="1:15" ht="13" x14ac:dyDescent="0.3">
      <c r="A10" s="22">
        <v>121</v>
      </c>
      <c r="B10" s="21" t="s">
        <v>12</v>
      </c>
      <c r="C10" s="8"/>
      <c r="D10" s="8"/>
      <c r="E10" s="9"/>
      <c r="F10" s="10"/>
      <c r="G10" s="11"/>
      <c r="H10" s="265"/>
      <c r="I10" s="11"/>
      <c r="J10" s="11"/>
      <c r="K10" s="11"/>
      <c r="L10" s="11"/>
      <c r="M10" s="11"/>
      <c r="N10" s="11"/>
      <c r="O10" s="174"/>
    </row>
    <row r="11" spans="1:15" ht="13" x14ac:dyDescent="0.3">
      <c r="A11" s="22"/>
      <c r="B11" s="23">
        <v>121001</v>
      </c>
      <c r="C11" s="24" t="s">
        <v>13</v>
      </c>
      <c r="D11" s="24"/>
      <c r="E11" s="25">
        <v>26577</v>
      </c>
      <c r="F11" s="26">
        <v>26363</v>
      </c>
      <c r="G11" s="28">
        <v>42900</v>
      </c>
      <c r="H11" s="260">
        <v>4366</v>
      </c>
      <c r="I11" s="28">
        <v>7333</v>
      </c>
      <c r="J11" s="28">
        <v>7500</v>
      </c>
      <c r="K11" s="28">
        <v>7500</v>
      </c>
      <c r="L11" s="29">
        <v>7500</v>
      </c>
      <c r="M11" s="28">
        <v>7500</v>
      </c>
      <c r="N11" s="28">
        <v>7500</v>
      </c>
      <c r="O11" s="174"/>
    </row>
    <row r="12" spans="1:15" ht="13.5" thickBot="1" x14ac:dyDescent="0.35">
      <c r="A12" s="14"/>
      <c r="B12" s="15">
        <v>121002</v>
      </c>
      <c r="C12" s="16" t="s">
        <v>14</v>
      </c>
      <c r="D12" s="16"/>
      <c r="E12" s="17">
        <v>42901</v>
      </c>
      <c r="F12" s="18">
        <v>40586</v>
      </c>
      <c r="G12" s="19">
        <v>42000</v>
      </c>
      <c r="H12" s="266">
        <v>8879</v>
      </c>
      <c r="I12" s="19">
        <v>8626</v>
      </c>
      <c r="J12" s="19">
        <v>9200</v>
      </c>
      <c r="K12" s="19">
        <v>9200</v>
      </c>
      <c r="L12" s="19">
        <v>9200</v>
      </c>
      <c r="M12" s="19">
        <v>9200</v>
      </c>
      <c r="N12" s="19">
        <v>9200</v>
      </c>
      <c r="O12" s="174"/>
    </row>
    <row r="13" spans="1:15" ht="13" x14ac:dyDescent="0.3">
      <c r="A13" s="31">
        <v>133</v>
      </c>
      <c r="B13" s="32" t="s">
        <v>15</v>
      </c>
      <c r="C13" s="33"/>
      <c r="D13" s="33"/>
      <c r="E13" s="34"/>
      <c r="F13" s="35"/>
      <c r="G13" s="37"/>
      <c r="H13" s="267"/>
      <c r="I13" s="37"/>
      <c r="J13" s="37"/>
      <c r="K13" s="37"/>
      <c r="L13" s="37"/>
      <c r="M13" s="11"/>
      <c r="N13" s="11"/>
      <c r="O13" s="174"/>
    </row>
    <row r="14" spans="1:15" ht="13" x14ac:dyDescent="0.3">
      <c r="A14" s="22"/>
      <c r="B14" s="23">
        <v>133001</v>
      </c>
      <c r="C14" s="24" t="s">
        <v>16</v>
      </c>
      <c r="D14" s="24"/>
      <c r="E14" s="25">
        <v>1126</v>
      </c>
      <c r="F14" s="26">
        <v>1060</v>
      </c>
      <c r="G14" s="38">
        <v>1030</v>
      </c>
      <c r="H14" s="268">
        <v>393</v>
      </c>
      <c r="I14" s="39">
        <v>379</v>
      </c>
      <c r="J14" s="39">
        <v>400</v>
      </c>
      <c r="K14" s="39">
        <v>350</v>
      </c>
      <c r="L14" s="39">
        <v>400</v>
      </c>
      <c r="M14" s="28">
        <v>400</v>
      </c>
      <c r="N14" s="28">
        <v>400</v>
      </c>
      <c r="O14" s="174"/>
    </row>
    <row r="15" spans="1:15" ht="13" x14ac:dyDescent="0.3">
      <c r="A15" s="22"/>
      <c r="B15" s="23">
        <v>133013</v>
      </c>
      <c r="C15" s="24" t="s">
        <v>17</v>
      </c>
      <c r="D15" s="24"/>
      <c r="E15" s="25">
        <v>21158</v>
      </c>
      <c r="F15" s="26">
        <v>20964</v>
      </c>
      <c r="G15" s="28">
        <v>22410</v>
      </c>
      <c r="H15" s="269">
        <v>1728</v>
      </c>
      <c r="I15" s="40">
        <v>1673</v>
      </c>
      <c r="J15" s="40">
        <v>1700</v>
      </c>
      <c r="K15" s="40">
        <v>1700</v>
      </c>
      <c r="L15" s="40">
        <v>1700</v>
      </c>
      <c r="M15" s="28">
        <v>1700</v>
      </c>
      <c r="N15" s="28">
        <v>1700</v>
      </c>
      <c r="O15" s="174"/>
    </row>
    <row r="16" spans="1:15" ht="13.5" thickBot="1" x14ac:dyDescent="0.35">
      <c r="A16" s="22"/>
      <c r="B16" s="23">
        <v>133015</v>
      </c>
      <c r="C16" s="24" t="s">
        <v>105</v>
      </c>
      <c r="D16" s="24"/>
      <c r="E16" s="25"/>
      <c r="F16" s="26"/>
      <c r="G16" s="28"/>
      <c r="H16" s="269">
        <v>7680</v>
      </c>
      <c r="I16" s="40">
        <v>0</v>
      </c>
      <c r="J16" s="40">
        <v>7000</v>
      </c>
      <c r="K16" s="40">
        <v>5350</v>
      </c>
      <c r="L16" s="40">
        <v>11150</v>
      </c>
      <c r="M16" s="28">
        <v>500</v>
      </c>
      <c r="N16" s="28">
        <v>500</v>
      </c>
      <c r="O16" s="174"/>
    </row>
    <row r="17" spans="1:15" ht="13" x14ac:dyDescent="0.3">
      <c r="A17" s="31">
        <v>212</v>
      </c>
      <c r="B17" s="32" t="s">
        <v>18</v>
      </c>
      <c r="C17" s="33"/>
      <c r="D17" s="33"/>
      <c r="E17" s="34"/>
      <c r="F17" s="48"/>
      <c r="G17" s="11"/>
      <c r="H17" s="265"/>
      <c r="I17" s="11"/>
      <c r="J17" s="11"/>
      <c r="K17" s="11"/>
      <c r="L17" s="11"/>
      <c r="M17" s="11"/>
      <c r="N17" s="11"/>
      <c r="O17" s="174"/>
    </row>
    <row r="18" spans="1:15" ht="13" x14ac:dyDescent="0.3">
      <c r="A18" s="22"/>
      <c r="B18" s="42">
        <v>211003</v>
      </c>
      <c r="C18" s="209" t="s">
        <v>99</v>
      </c>
      <c r="D18" s="24"/>
      <c r="E18" s="25"/>
      <c r="F18" s="26"/>
      <c r="G18" s="28"/>
      <c r="H18" s="260">
        <v>564</v>
      </c>
      <c r="I18" s="28">
        <v>0</v>
      </c>
      <c r="J18" s="28">
        <v>1300</v>
      </c>
      <c r="K18" s="28">
        <v>1250</v>
      </c>
      <c r="L18" s="28">
        <v>1300</v>
      </c>
      <c r="M18" s="28">
        <v>650</v>
      </c>
      <c r="N18" s="28">
        <v>650</v>
      </c>
      <c r="O18" s="174"/>
    </row>
    <row r="19" spans="1:15" ht="13" x14ac:dyDescent="0.3">
      <c r="A19" s="22"/>
      <c r="B19" s="42">
        <v>212004</v>
      </c>
      <c r="C19" s="136" t="s">
        <v>94</v>
      </c>
      <c r="D19" s="24"/>
      <c r="E19" s="25">
        <v>143</v>
      </c>
      <c r="F19" s="27">
        <v>143</v>
      </c>
      <c r="G19" s="28">
        <v>100</v>
      </c>
      <c r="H19" s="260">
        <v>4.3</v>
      </c>
      <c r="I19" s="28">
        <v>7.82</v>
      </c>
      <c r="J19" s="28">
        <v>100</v>
      </c>
      <c r="K19" s="28">
        <v>0</v>
      </c>
      <c r="L19" s="28">
        <v>100</v>
      </c>
      <c r="M19" s="28">
        <v>100</v>
      </c>
      <c r="N19" s="28">
        <v>100</v>
      </c>
      <c r="O19" s="174"/>
    </row>
    <row r="20" spans="1:15" ht="13.5" thickBot="1" x14ac:dyDescent="0.35">
      <c r="A20" s="22"/>
      <c r="B20" s="42">
        <v>212003</v>
      </c>
      <c r="C20" s="24" t="s">
        <v>19</v>
      </c>
      <c r="D20" s="24"/>
      <c r="E20" s="25">
        <v>4387</v>
      </c>
      <c r="F20" s="27">
        <v>3759</v>
      </c>
      <c r="G20" s="28">
        <v>4000</v>
      </c>
      <c r="H20" s="260">
        <v>7855</v>
      </c>
      <c r="I20" s="28">
        <v>8028</v>
      </c>
      <c r="J20" s="28">
        <v>8000</v>
      </c>
      <c r="K20" s="28">
        <v>9500</v>
      </c>
      <c r="L20" s="28">
        <v>8000</v>
      </c>
      <c r="M20" s="28">
        <v>8000</v>
      </c>
      <c r="N20" s="28">
        <v>8000</v>
      </c>
      <c r="O20" s="174"/>
    </row>
    <row r="21" spans="1:15" ht="13" x14ac:dyDescent="0.3">
      <c r="A21" s="44">
        <v>220</v>
      </c>
      <c r="B21" s="32" t="s">
        <v>20</v>
      </c>
      <c r="C21" s="45"/>
      <c r="D21" s="33"/>
      <c r="E21" s="34"/>
      <c r="F21" s="36"/>
      <c r="G21" s="11"/>
      <c r="H21" s="265"/>
      <c r="I21" s="11"/>
      <c r="J21" s="11"/>
      <c r="K21" s="11"/>
      <c r="L21" s="11"/>
      <c r="M21" s="11"/>
      <c r="N21" s="11"/>
      <c r="O21" s="174"/>
    </row>
    <row r="22" spans="1:15" ht="13.5" thickBot="1" x14ac:dyDescent="0.35">
      <c r="A22" s="14"/>
      <c r="B22" s="43">
        <v>221004</v>
      </c>
      <c r="C22" s="16" t="s">
        <v>21</v>
      </c>
      <c r="D22" s="16"/>
      <c r="E22" s="17">
        <v>1957</v>
      </c>
      <c r="F22" s="30">
        <v>5079</v>
      </c>
      <c r="G22" s="19">
        <v>3000</v>
      </c>
      <c r="H22" s="266">
        <v>654</v>
      </c>
      <c r="I22" s="19">
        <v>2645</v>
      </c>
      <c r="J22" s="19">
        <v>900</v>
      </c>
      <c r="K22" s="19">
        <v>1500</v>
      </c>
      <c r="L22" s="19">
        <v>900</v>
      </c>
      <c r="M22" s="19">
        <v>900</v>
      </c>
      <c r="N22" s="19">
        <v>900</v>
      </c>
      <c r="O22" s="174"/>
    </row>
    <row r="23" spans="1:15" ht="13" x14ac:dyDescent="0.3">
      <c r="A23" s="44">
        <v>223</v>
      </c>
      <c r="B23" s="32" t="s">
        <v>22</v>
      </c>
      <c r="C23" s="45"/>
      <c r="D23" s="33"/>
      <c r="E23" s="34"/>
      <c r="F23" s="41"/>
      <c r="G23" s="11"/>
      <c r="H23" s="265"/>
      <c r="I23" s="11"/>
      <c r="J23" s="11"/>
      <c r="K23" s="11"/>
      <c r="L23" s="11"/>
      <c r="M23" s="11"/>
      <c r="N23" s="11"/>
      <c r="O23" s="174"/>
    </row>
    <row r="24" spans="1:15" ht="13.5" thickBot="1" x14ac:dyDescent="0.35">
      <c r="A24" s="22"/>
      <c r="B24" s="42">
        <v>223001</v>
      </c>
      <c r="C24" s="24" t="s">
        <v>96</v>
      </c>
      <c r="D24" s="24"/>
      <c r="E24" s="25">
        <v>3045</v>
      </c>
      <c r="F24" s="27">
        <v>3355</v>
      </c>
      <c r="G24" s="28">
        <v>3500</v>
      </c>
      <c r="H24" s="260">
        <v>99.81</v>
      </c>
      <c r="I24" s="28">
        <v>66.510000000000005</v>
      </c>
      <c r="J24" s="28">
        <v>100</v>
      </c>
      <c r="K24" s="28">
        <v>150</v>
      </c>
      <c r="L24" s="28">
        <v>100</v>
      </c>
      <c r="M24" s="28">
        <v>100</v>
      </c>
      <c r="N24" s="28">
        <v>100</v>
      </c>
      <c r="O24" s="174"/>
    </row>
    <row r="25" spans="1:15" ht="13" x14ac:dyDescent="0.3">
      <c r="A25" s="44">
        <v>290</v>
      </c>
      <c r="B25" s="45" t="s">
        <v>57</v>
      </c>
      <c r="C25" s="45"/>
      <c r="D25" s="33"/>
      <c r="E25" s="47"/>
      <c r="F25" s="48"/>
      <c r="G25" s="11"/>
      <c r="H25" s="265"/>
      <c r="I25" s="11"/>
      <c r="J25" s="11"/>
      <c r="K25" s="11"/>
      <c r="L25" s="11"/>
      <c r="M25" s="11"/>
      <c r="N25" s="11"/>
      <c r="O25" s="174"/>
    </row>
    <row r="26" spans="1:15" ht="13" x14ac:dyDescent="0.3">
      <c r="A26" s="20"/>
      <c r="B26" s="42">
        <v>292012</v>
      </c>
      <c r="C26" s="136" t="s">
        <v>133</v>
      </c>
      <c r="D26" s="42"/>
      <c r="E26" s="136"/>
      <c r="F26" s="42"/>
      <c r="G26" s="136"/>
      <c r="H26" s="259">
        <v>1677</v>
      </c>
      <c r="I26" s="136">
        <v>1465</v>
      </c>
      <c r="J26" s="259">
        <v>0</v>
      </c>
      <c r="K26" s="136">
        <v>800</v>
      </c>
      <c r="L26" s="259">
        <v>0</v>
      </c>
      <c r="M26" s="259">
        <v>0</v>
      </c>
      <c r="N26" s="259">
        <v>0</v>
      </c>
      <c r="O26" s="174"/>
    </row>
    <row r="27" spans="1:15" ht="13" x14ac:dyDescent="0.3">
      <c r="A27" s="20"/>
      <c r="B27" s="137">
        <v>292017</v>
      </c>
      <c r="C27" s="276" t="s">
        <v>135</v>
      </c>
      <c r="D27" s="137"/>
      <c r="E27" s="276"/>
      <c r="F27" s="277"/>
      <c r="G27" s="276"/>
      <c r="H27" s="278">
        <v>593</v>
      </c>
      <c r="I27" s="276"/>
      <c r="J27" s="278"/>
      <c r="K27" s="276"/>
      <c r="L27" s="137"/>
      <c r="M27" s="276"/>
      <c r="N27" s="137"/>
      <c r="O27" s="174"/>
    </row>
    <row r="28" spans="1:15" ht="13.5" thickBot="1" x14ac:dyDescent="0.35">
      <c r="A28" s="46"/>
      <c r="B28" s="137">
        <v>292027</v>
      </c>
      <c r="C28" s="140" t="s">
        <v>58</v>
      </c>
      <c r="D28" s="138"/>
      <c r="E28" s="139"/>
      <c r="F28" s="93"/>
      <c r="G28" s="92"/>
      <c r="H28" s="270">
        <v>792</v>
      </c>
      <c r="I28" s="92">
        <v>352.2</v>
      </c>
      <c r="J28" s="92">
        <v>300</v>
      </c>
      <c r="K28" s="92">
        <v>300</v>
      </c>
      <c r="L28" s="92">
        <v>300</v>
      </c>
      <c r="M28" s="92">
        <v>300</v>
      </c>
      <c r="N28" s="92">
        <v>300</v>
      </c>
      <c r="O28" s="174"/>
    </row>
    <row r="29" spans="1:15" ht="13" x14ac:dyDescent="0.3">
      <c r="A29" s="44">
        <v>310</v>
      </c>
      <c r="B29" s="45" t="s">
        <v>59</v>
      </c>
      <c r="C29" s="7"/>
      <c r="D29" s="33"/>
      <c r="E29" s="47"/>
      <c r="F29" s="48"/>
      <c r="G29" s="11"/>
      <c r="H29" s="265"/>
      <c r="I29" s="11"/>
      <c r="J29" s="11"/>
      <c r="K29" s="11"/>
      <c r="L29" s="11"/>
      <c r="M29" s="11"/>
      <c r="N29" s="11"/>
      <c r="O29" s="174"/>
    </row>
    <row r="30" spans="1:15" ht="13" x14ac:dyDescent="0.3">
      <c r="A30" s="20"/>
      <c r="B30" s="49">
        <v>314</v>
      </c>
      <c r="C30" s="49" t="s">
        <v>129</v>
      </c>
      <c r="D30" s="49"/>
      <c r="E30" s="49"/>
      <c r="F30" s="49"/>
      <c r="G30" s="49"/>
      <c r="H30" s="257"/>
      <c r="I30" s="257">
        <v>2000</v>
      </c>
      <c r="J30" s="257">
        <v>0</v>
      </c>
      <c r="K30" s="257">
        <v>2500</v>
      </c>
      <c r="L30" s="49"/>
      <c r="M30" s="49"/>
      <c r="N30" s="42"/>
      <c r="O30" s="174"/>
    </row>
    <row r="31" spans="1:15" ht="13" x14ac:dyDescent="0.3">
      <c r="A31" s="46"/>
      <c r="B31" s="49">
        <v>312001</v>
      </c>
      <c r="C31" s="136" t="s">
        <v>130</v>
      </c>
      <c r="D31" s="24"/>
      <c r="E31" s="25">
        <v>116186</v>
      </c>
      <c r="F31" s="26">
        <v>86259</v>
      </c>
      <c r="G31" s="28">
        <v>84050</v>
      </c>
      <c r="H31" s="260">
        <v>1792</v>
      </c>
      <c r="I31" s="260">
        <v>1054</v>
      </c>
      <c r="J31" s="28">
        <v>0</v>
      </c>
      <c r="K31" s="28">
        <v>9155</v>
      </c>
      <c r="L31" s="28">
        <v>1200</v>
      </c>
      <c r="M31" s="28">
        <v>600</v>
      </c>
      <c r="N31" s="28">
        <v>600</v>
      </c>
      <c r="O31" s="174"/>
    </row>
    <row r="32" spans="1:15" ht="13" x14ac:dyDescent="0.3">
      <c r="A32" s="46"/>
      <c r="B32" s="49">
        <v>312011</v>
      </c>
      <c r="C32" s="136" t="s">
        <v>136</v>
      </c>
      <c r="D32" s="24"/>
      <c r="E32" s="25"/>
      <c r="F32" s="26"/>
      <c r="G32" s="28"/>
      <c r="H32" s="260">
        <v>74</v>
      </c>
      <c r="I32" s="260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174"/>
    </row>
    <row r="33" spans="1:15" ht="13" x14ac:dyDescent="0.3">
      <c r="A33" s="46"/>
      <c r="B33" s="50">
        <v>312012</v>
      </c>
      <c r="C33" s="24" t="s">
        <v>131</v>
      </c>
      <c r="D33" s="24"/>
      <c r="E33" s="28"/>
      <c r="F33" s="26"/>
      <c r="G33" s="28"/>
      <c r="H33" s="260">
        <v>507</v>
      </c>
      <c r="I33" s="28">
        <v>1667</v>
      </c>
      <c r="J33" s="28">
        <v>3200</v>
      </c>
      <c r="K33" s="28">
        <v>2760</v>
      </c>
      <c r="L33" s="28">
        <v>600</v>
      </c>
      <c r="M33" s="28">
        <v>600</v>
      </c>
      <c r="N33" s="28">
        <v>600</v>
      </c>
      <c r="O33" s="174"/>
    </row>
    <row r="34" spans="1:15" ht="12.75" hidden="1" customHeight="1" x14ac:dyDescent="0.25">
      <c r="A34" s="46"/>
      <c r="B34" s="51"/>
      <c r="C34" s="24"/>
      <c r="D34" s="24"/>
      <c r="E34" s="28"/>
      <c r="F34" s="26"/>
      <c r="G34" s="28"/>
      <c r="H34" s="260"/>
      <c r="I34" s="28"/>
      <c r="J34" s="28"/>
      <c r="K34" s="28"/>
      <c r="L34" s="28">
        <f>SUM(L8:L33)</f>
        <v>107450</v>
      </c>
      <c r="M34" s="28">
        <f>SUM(M8:M33)</f>
        <v>95550</v>
      </c>
      <c r="N34" s="28">
        <f>SUM(N8:N33)</f>
        <v>95550</v>
      </c>
    </row>
    <row r="35" spans="1:15" ht="15" customHeight="1" thickBot="1" x14ac:dyDescent="0.35">
      <c r="A35" s="54"/>
      <c r="B35" s="210" t="s">
        <v>23</v>
      </c>
      <c r="C35" s="211"/>
      <c r="D35" s="212"/>
      <c r="E35" s="213">
        <f>SUM(E7:E33)</f>
        <v>397760</v>
      </c>
      <c r="F35" s="214">
        <f>SUM(F7:F33)</f>
        <v>411501</v>
      </c>
      <c r="G35" s="213">
        <f>SUM(G8:G33)</f>
        <v>433340</v>
      </c>
      <c r="H35" s="271">
        <f>SUM(H8:H33)</f>
        <v>98979.11</v>
      </c>
      <c r="I35" s="213">
        <f>SUM(I8:I33)</f>
        <v>95946.53</v>
      </c>
      <c r="J35" s="213">
        <f>SUM(J8:J33)</f>
        <v>104700</v>
      </c>
      <c r="K35" s="213">
        <f>SUM(K8:K33)</f>
        <v>112015</v>
      </c>
      <c r="L35" s="213">
        <f>SUM(L7:L33)</f>
        <v>107450</v>
      </c>
      <c r="M35" s="213">
        <f>SUM(M8:M33)</f>
        <v>95550</v>
      </c>
      <c r="N35" s="213">
        <f>SUM(N8:N33)</f>
        <v>95550</v>
      </c>
    </row>
    <row r="36" spans="1:15" ht="13.5" customHeight="1" x14ac:dyDescent="0.25">
      <c r="E36" s="56"/>
      <c r="F36" s="57"/>
      <c r="G36" s="58"/>
      <c r="H36" s="272"/>
      <c r="I36" s="58"/>
      <c r="J36" s="58"/>
      <c r="K36" s="58"/>
      <c r="L36" s="58"/>
      <c r="M36" s="58"/>
      <c r="N36" s="58"/>
    </row>
    <row r="37" spans="1:15" ht="13.5" customHeight="1" x14ac:dyDescent="0.25">
      <c r="E37" s="56"/>
      <c r="F37" s="57"/>
      <c r="G37" s="58"/>
      <c r="H37" s="272"/>
      <c r="I37" s="58"/>
      <c r="J37" s="58"/>
      <c r="K37" s="58"/>
      <c r="L37" s="58"/>
      <c r="M37" s="58"/>
      <c r="N37" s="58"/>
    </row>
    <row r="38" spans="1:15" ht="13.5" customHeight="1" x14ac:dyDescent="0.25">
      <c r="E38" s="56"/>
      <c r="F38" s="57"/>
      <c r="G38" s="58"/>
      <c r="H38" s="272"/>
      <c r="I38" s="58"/>
      <c r="J38" s="58"/>
      <c r="K38" s="58"/>
      <c r="L38" s="58"/>
      <c r="M38" s="58"/>
      <c r="N38" s="58"/>
    </row>
    <row r="39" spans="1:15" ht="13.5" customHeight="1" x14ac:dyDescent="0.25">
      <c r="E39" s="56"/>
      <c r="F39" s="57"/>
      <c r="G39" s="58"/>
      <c r="H39" s="272"/>
      <c r="I39" s="58"/>
      <c r="J39" s="58"/>
      <c r="K39" s="58"/>
      <c r="L39" s="58"/>
      <c r="M39" s="58"/>
      <c r="N39" s="58"/>
    </row>
    <row r="40" spans="1:15" ht="13.5" thickBot="1" x14ac:dyDescent="0.35">
      <c r="A40" s="7" t="s">
        <v>137</v>
      </c>
      <c r="B40" s="7"/>
      <c r="C40" s="8"/>
      <c r="D40" s="8"/>
      <c r="E40" s="59"/>
      <c r="F40" s="60"/>
      <c r="G40" s="8"/>
      <c r="H40" s="261"/>
      <c r="I40" s="8"/>
      <c r="J40" s="8"/>
      <c r="K40" s="8"/>
      <c r="L40" s="8"/>
      <c r="M40" s="8"/>
    </row>
    <row r="41" spans="1:15" ht="19" x14ac:dyDescent="0.3">
      <c r="A41" s="8"/>
      <c r="B41" s="296"/>
      <c r="C41" s="296" t="s">
        <v>3</v>
      </c>
      <c r="D41" s="369"/>
      <c r="E41" s="296" t="s">
        <v>4</v>
      </c>
      <c r="F41" s="296" t="s">
        <v>4</v>
      </c>
      <c r="G41" s="299" t="s">
        <v>5</v>
      </c>
      <c r="H41" s="251" t="s">
        <v>5</v>
      </c>
      <c r="I41" s="251" t="s">
        <v>5</v>
      </c>
      <c r="J41" s="251" t="s">
        <v>128</v>
      </c>
      <c r="K41" s="251" t="s">
        <v>5</v>
      </c>
      <c r="L41" s="251" t="s">
        <v>7</v>
      </c>
      <c r="M41" s="251" t="s">
        <v>24</v>
      </c>
      <c r="N41" s="251" t="s">
        <v>7</v>
      </c>
    </row>
    <row r="42" spans="1:15" ht="13.5" thickBot="1" x14ac:dyDescent="0.35">
      <c r="A42" s="8"/>
      <c r="B42" s="303"/>
      <c r="C42" s="303"/>
      <c r="D42" s="370"/>
      <c r="E42" s="303"/>
      <c r="F42" s="303">
        <v>2011</v>
      </c>
      <c r="G42" s="342"/>
      <c r="H42" s="344">
        <v>2019</v>
      </c>
      <c r="I42" s="344">
        <v>2020</v>
      </c>
      <c r="J42" s="344">
        <v>2021</v>
      </c>
      <c r="K42" s="344">
        <v>2021</v>
      </c>
      <c r="L42" s="344">
        <v>2022</v>
      </c>
      <c r="M42" s="344">
        <v>2023</v>
      </c>
      <c r="N42" s="344">
        <v>2024</v>
      </c>
    </row>
    <row r="43" spans="1:15" ht="13" thickBot="1" x14ac:dyDescent="0.3">
      <c r="A43" s="8"/>
      <c r="B43" s="258">
        <v>325</v>
      </c>
      <c r="C43" s="280" t="s">
        <v>138</v>
      </c>
      <c r="D43" s="8"/>
      <c r="E43" s="204"/>
      <c r="F43" s="205"/>
      <c r="G43" s="206"/>
      <c r="H43" s="28">
        <v>13600</v>
      </c>
      <c r="I43" s="24">
        <v>0</v>
      </c>
      <c r="J43" s="24">
        <v>0</v>
      </c>
      <c r="K43" s="24">
        <v>0</v>
      </c>
      <c r="L43" s="24">
        <v>0</v>
      </c>
      <c r="M43" s="136">
        <v>0</v>
      </c>
      <c r="N43" s="136">
        <v>0</v>
      </c>
    </row>
    <row r="44" spans="1:15" ht="13.5" thickBot="1" x14ac:dyDescent="0.35">
      <c r="A44" s="8"/>
      <c r="B44" s="62" t="s">
        <v>26</v>
      </c>
      <c r="C44" s="63"/>
      <c r="D44" s="63"/>
      <c r="E44" s="55">
        <v>103632</v>
      </c>
      <c r="F44" s="55" t="e">
        <f>SUM(#REF!)</f>
        <v>#REF!</v>
      </c>
      <c r="G44" s="64">
        <v>18163</v>
      </c>
      <c r="H44" s="213">
        <v>13600</v>
      </c>
      <c r="I44" s="213"/>
      <c r="J44" s="213"/>
      <c r="K44" s="262"/>
      <c r="L44" s="213"/>
      <c r="M44" s="213"/>
      <c r="N44" s="213"/>
    </row>
    <row r="45" spans="1:15" ht="13.5" thickBot="1" x14ac:dyDescent="0.35">
      <c r="A45" s="7" t="s">
        <v>25</v>
      </c>
      <c r="B45" s="7"/>
      <c r="C45" s="8"/>
      <c r="D45" s="8"/>
      <c r="E45" s="59"/>
      <c r="F45" s="60"/>
      <c r="G45" s="8"/>
      <c r="H45" s="261"/>
      <c r="I45" s="8"/>
      <c r="J45" s="8"/>
      <c r="K45" s="8"/>
      <c r="L45" s="8"/>
      <c r="M45" s="8"/>
    </row>
    <row r="46" spans="1:15" ht="19.5" thickBot="1" x14ac:dyDescent="0.35">
      <c r="A46" s="8"/>
      <c r="B46" s="296"/>
      <c r="C46" s="371" t="s">
        <v>3</v>
      </c>
      <c r="D46" s="296"/>
      <c r="E46" s="296" t="s">
        <v>4</v>
      </c>
      <c r="F46" s="299" t="s">
        <v>4</v>
      </c>
      <c r="G46" s="299" t="s">
        <v>5</v>
      </c>
      <c r="H46" s="354" t="s">
        <v>5</v>
      </c>
      <c r="I46" s="354" t="s">
        <v>5</v>
      </c>
      <c r="J46" s="354" t="s">
        <v>128</v>
      </c>
      <c r="K46" s="354" t="s">
        <v>5</v>
      </c>
      <c r="L46" s="254" t="s">
        <v>7</v>
      </c>
      <c r="M46" s="254" t="s">
        <v>24</v>
      </c>
      <c r="N46" s="254" t="s">
        <v>7</v>
      </c>
    </row>
    <row r="47" spans="1:15" ht="14" thickTop="1" thickBot="1" x14ac:dyDescent="0.35">
      <c r="A47" s="8"/>
      <c r="B47" s="303"/>
      <c r="C47" s="372"/>
      <c r="D47" s="303"/>
      <c r="E47" s="303"/>
      <c r="F47" s="342">
        <v>2011</v>
      </c>
      <c r="G47" s="342"/>
      <c r="H47" s="355">
        <v>2019</v>
      </c>
      <c r="I47" s="355">
        <v>2020</v>
      </c>
      <c r="J47" s="355">
        <v>2021</v>
      </c>
      <c r="K47" s="355">
        <v>2021</v>
      </c>
      <c r="L47" s="355">
        <v>2022</v>
      </c>
      <c r="M47" s="355">
        <v>2023</v>
      </c>
      <c r="N47" s="355">
        <v>2024</v>
      </c>
    </row>
    <row r="48" spans="1:15" x14ac:dyDescent="0.25">
      <c r="A48" s="8"/>
      <c r="B48" s="352">
        <v>453</v>
      </c>
      <c r="C48" s="353" t="s">
        <v>132</v>
      </c>
      <c r="D48" s="8"/>
      <c r="E48" s="204"/>
      <c r="F48" s="205"/>
      <c r="G48" s="206"/>
      <c r="H48" s="141">
        <v>39000</v>
      </c>
      <c r="I48" s="291">
        <v>0</v>
      </c>
      <c r="J48" s="291">
        <v>0</v>
      </c>
      <c r="K48" s="291">
        <v>561</v>
      </c>
      <c r="L48" s="291">
        <v>0</v>
      </c>
      <c r="M48" s="353">
        <v>0</v>
      </c>
      <c r="N48" s="353">
        <v>0</v>
      </c>
    </row>
    <row r="49" spans="1:24" x14ac:dyDescent="0.25">
      <c r="A49" s="8"/>
      <c r="B49" s="259">
        <v>454001</v>
      </c>
      <c r="C49" s="136" t="s">
        <v>110</v>
      </c>
      <c r="D49" s="8"/>
      <c r="E49" s="204"/>
      <c r="F49" s="205"/>
      <c r="G49" s="206"/>
      <c r="H49" s="61">
        <v>25000</v>
      </c>
      <c r="I49" s="61">
        <v>45000</v>
      </c>
      <c r="J49" s="61">
        <v>35000</v>
      </c>
      <c r="K49" s="24">
        <v>0</v>
      </c>
      <c r="L49" s="61">
        <v>54000</v>
      </c>
      <c r="M49" s="136">
        <v>0</v>
      </c>
      <c r="N49" s="136">
        <v>0</v>
      </c>
    </row>
    <row r="50" spans="1:24" ht="13" thickBot="1" x14ac:dyDescent="0.3">
      <c r="A50" s="8"/>
      <c r="B50" s="259">
        <v>454002</v>
      </c>
      <c r="C50" s="136" t="s">
        <v>134</v>
      </c>
      <c r="D50" s="8"/>
      <c r="E50" s="204"/>
      <c r="F50" s="205"/>
      <c r="G50" s="206"/>
      <c r="H50" s="273">
        <v>66.41</v>
      </c>
      <c r="I50" s="16">
        <v>41</v>
      </c>
      <c r="J50" s="263">
        <v>0</v>
      </c>
      <c r="K50" s="16">
        <v>0</v>
      </c>
      <c r="L50" s="263">
        <v>0</v>
      </c>
      <c r="M50" s="220">
        <v>0</v>
      </c>
      <c r="N50" s="220"/>
    </row>
    <row r="51" spans="1:24" ht="13.5" thickBot="1" x14ac:dyDescent="0.35">
      <c r="A51" s="8"/>
      <c r="B51" s="281" t="s">
        <v>26</v>
      </c>
      <c r="C51" s="282"/>
      <c r="D51" s="63"/>
      <c r="E51" s="55">
        <v>103632</v>
      </c>
      <c r="F51" s="55" t="e">
        <f>SUM(#REF!)</f>
        <v>#REF!</v>
      </c>
      <c r="G51" s="64">
        <v>18163</v>
      </c>
      <c r="H51" s="213">
        <v>64096</v>
      </c>
      <c r="I51" s="213">
        <v>45041</v>
      </c>
      <c r="J51" s="213">
        <v>35000</v>
      </c>
      <c r="K51" s="262">
        <v>561</v>
      </c>
      <c r="L51" s="213">
        <v>54000</v>
      </c>
      <c r="M51" s="213">
        <v>0</v>
      </c>
      <c r="N51" s="213">
        <v>0</v>
      </c>
    </row>
    <row r="52" spans="1:24" ht="13" thickBot="1" x14ac:dyDescent="0.3">
      <c r="A52" s="8"/>
      <c r="E52" s="58"/>
      <c r="F52" s="57"/>
    </row>
    <row r="53" spans="1:24" ht="18" x14ac:dyDescent="0.3">
      <c r="B53" s="346"/>
      <c r="C53" s="346"/>
      <c r="D53" s="346"/>
      <c r="E53" s="296" t="s">
        <v>4</v>
      </c>
      <c r="F53" s="299" t="s">
        <v>4</v>
      </c>
      <c r="G53" s="347" t="s">
        <v>5</v>
      </c>
      <c r="H53" s="348" t="s">
        <v>5</v>
      </c>
      <c r="I53" s="348" t="s">
        <v>5</v>
      </c>
      <c r="J53" s="348" t="s">
        <v>128</v>
      </c>
      <c r="K53" s="348" t="s">
        <v>5</v>
      </c>
      <c r="L53" s="348" t="s">
        <v>24</v>
      </c>
      <c r="M53" s="348" t="s">
        <v>7</v>
      </c>
      <c r="N53" s="348" t="s">
        <v>24</v>
      </c>
    </row>
    <row r="54" spans="1:24" ht="13.5" thickBot="1" x14ac:dyDescent="0.35">
      <c r="B54" s="349"/>
      <c r="C54" s="349"/>
      <c r="D54" s="349"/>
      <c r="E54" s="304">
        <v>2010</v>
      </c>
      <c r="F54" s="305">
        <v>2011</v>
      </c>
      <c r="G54" s="350">
        <v>41578</v>
      </c>
      <c r="H54" s="351">
        <v>2019</v>
      </c>
      <c r="I54" s="351">
        <v>2020</v>
      </c>
      <c r="J54" s="351">
        <v>2021</v>
      </c>
      <c r="K54" s="351">
        <v>2021</v>
      </c>
      <c r="L54" s="351">
        <v>2022</v>
      </c>
      <c r="M54" s="351">
        <v>2023</v>
      </c>
      <c r="N54" s="351">
        <v>2024</v>
      </c>
    </row>
    <row r="55" spans="1:24" ht="16" thickBot="1" x14ac:dyDescent="0.4">
      <c r="B55" s="67" t="s">
        <v>27</v>
      </c>
      <c r="C55" s="356"/>
      <c r="D55" s="69"/>
      <c r="E55" s="70">
        <v>654446</v>
      </c>
      <c r="F55" s="71">
        <v>461865</v>
      </c>
      <c r="G55" s="71" t="e">
        <f>VALUE(G35+#REF!+G51)</f>
        <v>#REF!</v>
      </c>
      <c r="H55" s="256">
        <v>176675</v>
      </c>
      <c r="I55" s="256">
        <v>140988</v>
      </c>
      <c r="J55" s="256">
        <v>139700</v>
      </c>
      <c r="K55" s="256">
        <v>112612</v>
      </c>
      <c r="L55" s="256">
        <v>161450</v>
      </c>
      <c r="M55" s="72">
        <v>95550</v>
      </c>
      <c r="N55" s="72">
        <v>95550</v>
      </c>
    </row>
    <row r="56" spans="1:24" ht="16" hidden="1" thickBot="1" x14ac:dyDescent="0.4">
      <c r="B56" s="73"/>
      <c r="C56" s="357"/>
      <c r="D56" s="74"/>
      <c r="E56" s="74"/>
      <c r="F56" s="75"/>
      <c r="G56" s="74"/>
      <c r="H56" s="274"/>
      <c r="I56" s="74"/>
      <c r="J56" s="74"/>
      <c r="K56" s="74"/>
      <c r="L56" s="152"/>
      <c r="M56" s="102"/>
      <c r="N56" s="151"/>
    </row>
    <row r="57" spans="1:24" ht="16" thickBot="1" x14ac:dyDescent="0.4">
      <c r="B57" s="153" t="s">
        <v>28</v>
      </c>
      <c r="C57" s="358"/>
      <c r="D57" s="154"/>
      <c r="E57" s="154"/>
      <c r="F57" s="155">
        <v>440800</v>
      </c>
      <c r="G57" s="156"/>
      <c r="H57" s="256">
        <v>146276</v>
      </c>
      <c r="I57" s="256">
        <v>107111</v>
      </c>
      <c r="J57" s="157">
        <v>139700</v>
      </c>
      <c r="K57" s="157">
        <v>91683</v>
      </c>
      <c r="L57" s="157">
        <v>158300</v>
      </c>
      <c r="M57" s="157">
        <v>89250</v>
      </c>
      <c r="N57" s="158">
        <v>91400</v>
      </c>
      <c r="O57" s="59"/>
      <c r="P57" s="59"/>
      <c r="Q57" s="59"/>
      <c r="R57" s="59"/>
      <c r="S57" s="59"/>
      <c r="T57" s="59"/>
      <c r="U57" s="59"/>
      <c r="V57" s="59"/>
      <c r="W57" s="59"/>
      <c r="X57" s="59"/>
    </row>
    <row r="58" spans="1:24" ht="16" thickBot="1" x14ac:dyDescent="0.4">
      <c r="B58" s="67" t="s">
        <v>29</v>
      </c>
      <c r="C58" s="68"/>
      <c r="D58" s="77"/>
      <c r="E58" s="77"/>
      <c r="F58" s="78">
        <f>SUM(F55-F57)</f>
        <v>21065</v>
      </c>
      <c r="G58" s="79" t="e">
        <f>VALUE(G55-G57)</f>
        <v>#REF!</v>
      </c>
      <c r="H58" s="275">
        <v>30399</v>
      </c>
      <c r="I58" s="79">
        <v>33877</v>
      </c>
      <c r="J58" s="79">
        <v>0</v>
      </c>
      <c r="K58" s="79">
        <v>20929</v>
      </c>
      <c r="L58" s="79">
        <v>3150</v>
      </c>
      <c r="M58" s="79">
        <v>6300</v>
      </c>
      <c r="N58" s="79">
        <v>89160</v>
      </c>
    </row>
    <row r="59" spans="1:24" ht="16" thickBot="1" x14ac:dyDescent="0.4">
      <c r="B59" s="67" t="s">
        <v>141</v>
      </c>
      <c r="C59" s="68"/>
      <c r="D59" s="77"/>
      <c r="E59" s="77"/>
      <c r="F59" s="78"/>
      <c r="G59" s="79"/>
      <c r="H59" s="275">
        <v>0</v>
      </c>
      <c r="I59" s="79">
        <v>561</v>
      </c>
      <c r="J59" s="79">
        <v>0</v>
      </c>
      <c r="K59" s="79">
        <v>0</v>
      </c>
      <c r="L59" s="79">
        <v>0</v>
      </c>
      <c r="M59" s="79">
        <v>0</v>
      </c>
      <c r="N59" s="79">
        <v>0</v>
      </c>
    </row>
  </sheetData>
  <mergeCells count="3">
    <mergeCell ref="C5:C6"/>
    <mergeCell ref="C46:C47"/>
    <mergeCell ref="D41:D42"/>
  </mergeCells>
  <phoneticPr fontId="8" type="noConversion"/>
  <pageMargins left="0.25" right="0.25" top="0.75" bottom="0.75" header="0.3" footer="0.3"/>
  <pageSetup paperSize="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00"/>
  <sheetViews>
    <sheetView topLeftCell="A65" workbookViewId="0">
      <selection activeCell="D77" sqref="D77"/>
    </sheetView>
  </sheetViews>
  <sheetFormatPr defaultRowHeight="12.5" x14ac:dyDescent="0.25"/>
  <cols>
    <col min="1" max="1" width="7.453125" customWidth="1"/>
    <col min="2" max="2" width="30" customWidth="1"/>
    <col min="3" max="3" width="6" customWidth="1"/>
    <col min="4" max="4" width="24.453125" customWidth="1"/>
    <col min="5" max="9" width="0" hidden="1" customWidth="1"/>
    <col min="14" max="14" width="7.7265625" customWidth="1"/>
    <col min="15" max="16" width="8" customWidth="1"/>
  </cols>
  <sheetData>
    <row r="1" spans="1:21" ht="15.5" x14ac:dyDescent="0.35">
      <c r="A1" s="1"/>
      <c r="B1" s="1" t="s">
        <v>107</v>
      </c>
      <c r="C1" s="1"/>
      <c r="D1" s="1"/>
      <c r="E1" s="2"/>
    </row>
    <row r="2" spans="1:21" x14ac:dyDescent="0.25">
      <c r="U2" s="58"/>
    </row>
    <row r="3" spans="1:21" ht="16" thickBot="1" x14ac:dyDescent="0.4">
      <c r="A3" s="4" t="s">
        <v>30</v>
      </c>
      <c r="B3" s="5"/>
      <c r="C3" s="80"/>
      <c r="D3" s="80"/>
      <c r="G3" s="80"/>
      <c r="H3" s="80"/>
      <c r="I3" s="80"/>
      <c r="J3" s="80"/>
      <c r="K3" s="80"/>
      <c r="L3" s="80"/>
      <c r="M3" s="80"/>
      <c r="N3" s="80"/>
      <c r="O3" s="80"/>
      <c r="P3" s="80"/>
      <c r="U3" s="58"/>
    </row>
    <row r="4" spans="1:21" ht="27.75" customHeight="1" x14ac:dyDescent="0.3">
      <c r="A4" s="296"/>
      <c r="B4" s="297"/>
      <c r="C4" s="298" t="s">
        <v>31</v>
      </c>
      <c r="D4" s="296"/>
      <c r="E4" s="296" t="s">
        <v>4</v>
      </c>
      <c r="F4" s="299" t="s">
        <v>4</v>
      </c>
      <c r="G4" s="300" t="s">
        <v>6</v>
      </c>
      <c r="H4" s="300" t="s">
        <v>5</v>
      </c>
      <c r="I4" s="300" t="s">
        <v>5</v>
      </c>
      <c r="J4" s="225" t="s">
        <v>116</v>
      </c>
      <c r="K4" s="225" t="s">
        <v>116</v>
      </c>
      <c r="L4" s="225" t="s">
        <v>115</v>
      </c>
      <c r="M4" s="225" t="s">
        <v>117</v>
      </c>
      <c r="N4" s="225" t="s">
        <v>7</v>
      </c>
      <c r="O4" s="225" t="s">
        <v>7</v>
      </c>
      <c r="P4" s="225" t="s">
        <v>7</v>
      </c>
      <c r="U4" s="58"/>
    </row>
    <row r="5" spans="1:21" ht="16.5" customHeight="1" thickBot="1" x14ac:dyDescent="0.35">
      <c r="A5" s="301" t="s">
        <v>32</v>
      </c>
      <c r="B5" s="301" t="s">
        <v>33</v>
      </c>
      <c r="C5" s="302"/>
      <c r="D5" s="303" t="s">
        <v>34</v>
      </c>
      <c r="E5" s="304">
        <v>2010</v>
      </c>
      <c r="F5" s="305">
        <v>2011</v>
      </c>
      <c r="G5" s="306">
        <v>2012</v>
      </c>
      <c r="H5" s="306">
        <v>2012</v>
      </c>
      <c r="I5" s="306">
        <v>2013</v>
      </c>
      <c r="J5" s="307">
        <v>2019</v>
      </c>
      <c r="K5" s="307" t="s">
        <v>124</v>
      </c>
      <c r="L5" s="307" t="s">
        <v>114</v>
      </c>
      <c r="M5" s="307" t="s">
        <v>114</v>
      </c>
      <c r="N5" s="307" t="s">
        <v>103</v>
      </c>
      <c r="O5" s="307" t="s">
        <v>109</v>
      </c>
      <c r="P5" s="307" t="s">
        <v>108</v>
      </c>
      <c r="U5" s="58"/>
    </row>
    <row r="6" spans="1:21" ht="13" x14ac:dyDescent="0.3">
      <c r="A6" s="317" t="s">
        <v>35</v>
      </c>
      <c r="B6" s="333" t="s">
        <v>36</v>
      </c>
      <c r="C6" s="328">
        <v>611</v>
      </c>
      <c r="D6" s="84" t="s">
        <v>60</v>
      </c>
      <c r="E6" s="143">
        <v>85491</v>
      </c>
      <c r="F6" s="144">
        <v>93512</v>
      </c>
      <c r="G6" s="39">
        <v>103204</v>
      </c>
      <c r="H6" s="141">
        <v>92804</v>
      </c>
      <c r="I6" s="141">
        <v>70932.960000000006</v>
      </c>
      <c r="J6" s="221">
        <v>28904</v>
      </c>
      <c r="K6" s="221">
        <v>30185</v>
      </c>
      <c r="L6" s="221">
        <v>31500</v>
      </c>
      <c r="M6" s="221">
        <v>31500</v>
      </c>
      <c r="N6" s="192">
        <v>34500</v>
      </c>
      <c r="O6" s="185">
        <v>33500</v>
      </c>
      <c r="P6" s="186">
        <v>34500</v>
      </c>
      <c r="S6" s="215"/>
      <c r="U6" s="58"/>
    </row>
    <row r="7" spans="1:21" ht="13" x14ac:dyDescent="0.3">
      <c r="A7" s="82"/>
      <c r="B7" s="318"/>
      <c r="C7" s="328">
        <v>620</v>
      </c>
      <c r="D7" s="84" t="s">
        <v>61</v>
      </c>
      <c r="E7" s="143"/>
      <c r="F7" s="144"/>
      <c r="G7" s="39"/>
      <c r="H7" s="141"/>
      <c r="I7" s="141"/>
      <c r="J7" s="221">
        <v>11069</v>
      </c>
      <c r="K7" s="221">
        <v>11310</v>
      </c>
      <c r="L7" s="221">
        <v>12800</v>
      </c>
      <c r="M7" s="221">
        <v>12800</v>
      </c>
      <c r="N7" s="192">
        <v>14000</v>
      </c>
      <c r="O7" s="185">
        <v>15000</v>
      </c>
      <c r="P7" s="186">
        <v>16000</v>
      </c>
      <c r="S7" s="8"/>
      <c r="U7" s="58"/>
    </row>
    <row r="8" spans="1:21" ht="13" x14ac:dyDescent="0.3">
      <c r="A8" s="82"/>
      <c r="B8" s="318"/>
      <c r="C8" s="328">
        <v>637026</v>
      </c>
      <c r="D8" s="84" t="s">
        <v>78</v>
      </c>
      <c r="E8" s="143"/>
      <c r="F8" s="144"/>
      <c r="G8" s="39"/>
      <c r="H8" s="141"/>
      <c r="I8" s="141"/>
      <c r="J8" s="221">
        <v>332</v>
      </c>
      <c r="K8" s="289">
        <v>188.23</v>
      </c>
      <c r="L8" s="221">
        <v>1000</v>
      </c>
      <c r="M8" s="221">
        <v>1000</v>
      </c>
      <c r="N8" s="192">
        <v>1000</v>
      </c>
      <c r="O8" s="185">
        <f t="shared" ref="O8:O54" si="0">SUM(N8)</f>
        <v>1000</v>
      </c>
      <c r="P8" s="186">
        <v>1000</v>
      </c>
      <c r="S8" s="215"/>
      <c r="U8" s="58"/>
    </row>
    <row r="9" spans="1:21" ht="13" x14ac:dyDescent="0.3">
      <c r="A9" s="85" t="s">
        <v>37</v>
      </c>
      <c r="B9" s="319" t="s">
        <v>38</v>
      </c>
      <c r="C9" s="329">
        <v>631</v>
      </c>
      <c r="D9" s="87" t="s">
        <v>39</v>
      </c>
      <c r="E9" s="25">
        <v>0</v>
      </c>
      <c r="F9" s="88">
        <v>0</v>
      </c>
      <c r="G9" s="40">
        <v>0</v>
      </c>
      <c r="H9" s="61">
        <v>0</v>
      </c>
      <c r="I9" s="61">
        <v>0</v>
      </c>
      <c r="J9" s="222">
        <v>15</v>
      </c>
      <c r="K9" s="222">
        <v>0</v>
      </c>
      <c r="L9" s="222">
        <v>50</v>
      </c>
      <c r="M9" s="222">
        <v>0</v>
      </c>
      <c r="N9" s="193">
        <v>50</v>
      </c>
      <c r="O9" s="183">
        <v>50</v>
      </c>
      <c r="P9" s="184">
        <v>50</v>
      </c>
      <c r="S9" s="215"/>
      <c r="U9" s="58"/>
    </row>
    <row r="10" spans="1:21" ht="13" x14ac:dyDescent="0.3">
      <c r="A10" s="85"/>
      <c r="B10" s="319"/>
      <c r="C10" s="329">
        <v>632</v>
      </c>
      <c r="D10" s="87" t="s">
        <v>40</v>
      </c>
      <c r="E10" s="25">
        <v>7435</v>
      </c>
      <c r="F10" s="88">
        <v>8239</v>
      </c>
      <c r="G10" s="40">
        <v>7750</v>
      </c>
      <c r="H10" s="61">
        <v>6800</v>
      </c>
      <c r="I10" s="61">
        <v>7655.32</v>
      </c>
      <c r="J10" s="222">
        <v>6788</v>
      </c>
      <c r="K10" s="222">
        <v>6860</v>
      </c>
      <c r="L10" s="222">
        <v>9000</v>
      </c>
      <c r="M10" s="222">
        <v>8000</v>
      </c>
      <c r="N10" s="193">
        <v>11500</v>
      </c>
      <c r="O10" s="183">
        <v>11500</v>
      </c>
      <c r="P10" s="184">
        <v>11500</v>
      </c>
      <c r="S10" s="215"/>
      <c r="U10" s="58"/>
    </row>
    <row r="11" spans="1:21" ht="13" x14ac:dyDescent="0.3">
      <c r="A11" s="85"/>
      <c r="B11" s="319"/>
      <c r="C11" s="329">
        <v>633002</v>
      </c>
      <c r="D11" s="87" t="s">
        <v>118</v>
      </c>
      <c r="E11" s="25"/>
      <c r="F11" s="88"/>
      <c r="G11" s="40"/>
      <c r="H11" s="61"/>
      <c r="I11" s="61"/>
      <c r="J11" s="222">
        <v>0</v>
      </c>
      <c r="K11" s="222">
        <v>0</v>
      </c>
      <c r="L11" s="222">
        <v>0</v>
      </c>
      <c r="M11" s="222">
        <v>652</v>
      </c>
      <c r="N11" s="193">
        <v>0</v>
      </c>
      <c r="O11" s="183">
        <v>0</v>
      </c>
      <c r="P11" s="184">
        <v>0</v>
      </c>
      <c r="S11" s="215"/>
      <c r="U11" s="58"/>
    </row>
    <row r="12" spans="1:21" ht="13" x14ac:dyDescent="0.3">
      <c r="A12" s="85"/>
      <c r="B12" s="319"/>
      <c r="C12" s="329">
        <v>633004</v>
      </c>
      <c r="D12" s="87" t="s">
        <v>125</v>
      </c>
      <c r="E12" s="25"/>
      <c r="F12" s="88"/>
      <c r="G12" s="40"/>
      <c r="H12" s="61"/>
      <c r="I12" s="61"/>
      <c r="J12" s="222">
        <v>0</v>
      </c>
      <c r="K12" s="222">
        <v>406</v>
      </c>
      <c r="L12" s="222">
        <v>0</v>
      </c>
      <c r="M12" s="222">
        <v>0</v>
      </c>
      <c r="N12" s="193">
        <v>0</v>
      </c>
      <c r="O12" s="183">
        <v>0</v>
      </c>
      <c r="P12" s="184">
        <v>0</v>
      </c>
      <c r="S12" s="215"/>
      <c r="U12" s="58"/>
    </row>
    <row r="13" spans="1:21" ht="13" x14ac:dyDescent="0.3">
      <c r="A13" s="89"/>
      <c r="B13" s="292"/>
      <c r="C13" s="329">
        <v>633006</v>
      </c>
      <c r="D13" s="87" t="s">
        <v>97</v>
      </c>
      <c r="E13" s="28">
        <v>16</v>
      </c>
      <c r="F13" s="88"/>
      <c r="G13" s="40"/>
      <c r="H13" s="61"/>
      <c r="I13" s="61"/>
      <c r="J13" s="222">
        <v>2263</v>
      </c>
      <c r="K13" s="222">
        <v>1443</v>
      </c>
      <c r="L13" s="222">
        <v>3000</v>
      </c>
      <c r="M13" s="222">
        <v>2000</v>
      </c>
      <c r="N13" s="193">
        <v>5000</v>
      </c>
      <c r="O13" s="183">
        <v>3000</v>
      </c>
      <c r="P13" s="184">
        <v>3000</v>
      </c>
      <c r="Q13" s="172"/>
      <c r="S13" s="215"/>
      <c r="U13" s="58"/>
    </row>
    <row r="14" spans="1:21" ht="13" x14ac:dyDescent="0.3">
      <c r="A14" s="89"/>
      <c r="B14" s="292"/>
      <c r="C14" s="329">
        <v>633009</v>
      </c>
      <c r="D14" s="87" t="s">
        <v>63</v>
      </c>
      <c r="E14" s="28"/>
      <c r="F14" s="88"/>
      <c r="G14" s="40"/>
      <c r="H14" s="61"/>
      <c r="I14" s="61"/>
      <c r="J14" s="222">
        <v>1006</v>
      </c>
      <c r="K14" s="222">
        <v>609</v>
      </c>
      <c r="L14" s="222">
        <v>300</v>
      </c>
      <c r="M14" s="222">
        <v>300</v>
      </c>
      <c r="N14" s="193">
        <v>300</v>
      </c>
      <c r="O14" s="183">
        <f t="shared" si="0"/>
        <v>300</v>
      </c>
      <c r="P14" s="184">
        <v>300</v>
      </c>
      <c r="S14" s="215"/>
      <c r="U14" s="58"/>
    </row>
    <row r="15" spans="1:21" ht="13" x14ac:dyDescent="0.3">
      <c r="A15" s="89"/>
      <c r="B15" s="292"/>
      <c r="C15" s="329">
        <v>633010</v>
      </c>
      <c r="D15" s="87" t="s">
        <v>64</v>
      </c>
      <c r="E15" s="28">
        <v>11002</v>
      </c>
      <c r="F15" s="88">
        <v>14761</v>
      </c>
      <c r="G15" s="40">
        <v>15000</v>
      </c>
      <c r="H15" s="61">
        <v>15000</v>
      </c>
      <c r="I15" s="61">
        <v>12470.36</v>
      </c>
      <c r="J15" s="222">
        <v>0</v>
      </c>
      <c r="K15" s="222">
        <v>38</v>
      </c>
      <c r="L15" s="222">
        <v>200</v>
      </c>
      <c r="M15" s="222">
        <v>100</v>
      </c>
      <c r="N15" s="193">
        <v>200</v>
      </c>
      <c r="O15" s="183">
        <f t="shared" si="0"/>
        <v>200</v>
      </c>
      <c r="P15" s="184">
        <v>200</v>
      </c>
      <c r="S15" s="215"/>
      <c r="U15" s="58"/>
    </row>
    <row r="16" spans="1:21" ht="13" x14ac:dyDescent="0.3">
      <c r="A16" s="89"/>
      <c r="B16" s="292"/>
      <c r="C16" s="329">
        <v>633013</v>
      </c>
      <c r="D16" s="87" t="s">
        <v>65</v>
      </c>
      <c r="E16" s="28"/>
      <c r="F16" s="88">
        <v>23800</v>
      </c>
      <c r="G16" s="40"/>
      <c r="H16" s="61"/>
      <c r="I16" s="61"/>
      <c r="J16" s="222">
        <v>522</v>
      </c>
      <c r="K16" s="222">
        <v>106</v>
      </c>
      <c r="L16" s="222">
        <v>200</v>
      </c>
      <c r="M16" s="222">
        <v>60</v>
      </c>
      <c r="N16" s="193">
        <v>200</v>
      </c>
      <c r="O16" s="183">
        <f t="shared" si="0"/>
        <v>200</v>
      </c>
      <c r="P16" s="184">
        <v>200</v>
      </c>
      <c r="S16" s="215"/>
      <c r="U16" s="58"/>
    </row>
    <row r="17" spans="1:23" ht="13" x14ac:dyDescent="0.3">
      <c r="A17" s="89"/>
      <c r="B17" s="292"/>
      <c r="C17" s="329">
        <v>633015</v>
      </c>
      <c r="D17" s="87" t="s">
        <v>93</v>
      </c>
      <c r="E17" s="28"/>
      <c r="F17" s="88"/>
      <c r="G17" s="40"/>
      <c r="H17" s="61"/>
      <c r="I17" s="61"/>
      <c r="J17" s="222">
        <v>310</v>
      </c>
      <c r="K17" s="222">
        <v>269</v>
      </c>
      <c r="L17" s="222">
        <v>400</v>
      </c>
      <c r="M17" s="222">
        <v>300</v>
      </c>
      <c r="N17" s="193">
        <v>500</v>
      </c>
      <c r="O17" s="183">
        <f t="shared" si="0"/>
        <v>500</v>
      </c>
      <c r="P17" s="184">
        <v>400</v>
      </c>
      <c r="S17" s="215"/>
      <c r="U17" s="58"/>
    </row>
    <row r="18" spans="1:23" ht="13" x14ac:dyDescent="0.3">
      <c r="A18" s="89"/>
      <c r="B18" s="292"/>
      <c r="C18" s="329">
        <v>633016</v>
      </c>
      <c r="D18" s="87" t="s">
        <v>66</v>
      </c>
      <c r="E18" s="28"/>
      <c r="F18" s="88"/>
      <c r="G18" s="40"/>
      <c r="H18" s="61"/>
      <c r="I18" s="61"/>
      <c r="J18" s="222">
        <v>145</v>
      </c>
      <c r="K18" s="222">
        <v>44</v>
      </c>
      <c r="L18" s="222">
        <v>100</v>
      </c>
      <c r="M18" s="222">
        <v>100</v>
      </c>
      <c r="N18" s="193">
        <v>150</v>
      </c>
      <c r="O18" s="183">
        <v>150</v>
      </c>
      <c r="P18" s="184">
        <v>150</v>
      </c>
      <c r="S18" s="215"/>
      <c r="U18" s="58"/>
    </row>
    <row r="19" spans="1:23" ht="13" x14ac:dyDescent="0.3">
      <c r="A19" s="89"/>
      <c r="B19" s="292"/>
      <c r="C19" s="329">
        <v>634001</v>
      </c>
      <c r="D19" s="87" t="s">
        <v>67</v>
      </c>
      <c r="E19" s="28"/>
      <c r="F19" s="88"/>
      <c r="G19" s="40"/>
      <c r="H19" s="61"/>
      <c r="I19" s="61"/>
      <c r="J19" s="222">
        <v>332</v>
      </c>
      <c r="K19" s="222">
        <v>302</v>
      </c>
      <c r="L19" s="222">
        <v>400</v>
      </c>
      <c r="M19" s="222">
        <v>500</v>
      </c>
      <c r="N19" s="193">
        <v>500</v>
      </c>
      <c r="O19" s="183">
        <f t="shared" si="0"/>
        <v>500</v>
      </c>
      <c r="P19" s="184">
        <v>400</v>
      </c>
      <c r="S19" s="215"/>
      <c r="U19" s="58"/>
    </row>
    <row r="20" spans="1:23" ht="13" x14ac:dyDescent="0.3">
      <c r="A20" s="89"/>
      <c r="B20" s="292"/>
      <c r="C20" s="329">
        <v>634002</v>
      </c>
      <c r="D20" s="87" t="s">
        <v>91</v>
      </c>
      <c r="E20" s="28"/>
      <c r="F20" s="88"/>
      <c r="G20" s="40"/>
      <c r="H20" s="61"/>
      <c r="I20" s="61"/>
      <c r="J20" s="222">
        <v>259</v>
      </c>
      <c r="K20" s="222">
        <v>0</v>
      </c>
      <c r="L20" s="222">
        <v>200</v>
      </c>
      <c r="M20" s="222">
        <v>150</v>
      </c>
      <c r="N20" s="193">
        <v>200</v>
      </c>
      <c r="O20" s="183">
        <f t="shared" si="0"/>
        <v>200</v>
      </c>
      <c r="P20" s="184">
        <v>200</v>
      </c>
      <c r="S20" s="215"/>
      <c r="U20" s="58"/>
    </row>
    <row r="21" spans="1:23" ht="13" x14ac:dyDescent="0.3">
      <c r="A21" s="89"/>
      <c r="B21" s="292"/>
      <c r="C21" s="329">
        <v>634003</v>
      </c>
      <c r="D21" s="87" t="s">
        <v>68</v>
      </c>
      <c r="E21" s="28"/>
      <c r="F21" s="88"/>
      <c r="G21" s="40"/>
      <c r="H21" s="61"/>
      <c r="I21" s="61"/>
      <c r="J21" s="222">
        <v>131</v>
      </c>
      <c r="K21" s="222">
        <v>66</v>
      </c>
      <c r="L21" s="222">
        <v>83</v>
      </c>
      <c r="M21" s="222">
        <v>140</v>
      </c>
      <c r="N21" s="193">
        <v>120</v>
      </c>
      <c r="O21" s="183">
        <v>120</v>
      </c>
      <c r="P21" s="184">
        <v>120</v>
      </c>
      <c r="S21" s="215"/>
      <c r="U21" s="58"/>
    </row>
    <row r="22" spans="1:23" ht="13" x14ac:dyDescent="0.3">
      <c r="A22" s="89"/>
      <c r="B22" s="292"/>
      <c r="C22" s="329">
        <v>634005</v>
      </c>
      <c r="D22" s="87" t="s">
        <v>69</v>
      </c>
      <c r="E22" s="28"/>
      <c r="F22" s="88"/>
      <c r="G22" s="40"/>
      <c r="H22" s="61"/>
      <c r="I22" s="61"/>
      <c r="J22" s="222">
        <v>53</v>
      </c>
      <c r="K22" s="222">
        <v>51</v>
      </c>
      <c r="L22" s="222">
        <v>70</v>
      </c>
      <c r="M22" s="222">
        <v>0</v>
      </c>
      <c r="N22" s="193">
        <v>70</v>
      </c>
      <c r="O22" s="183">
        <f t="shared" si="0"/>
        <v>70</v>
      </c>
      <c r="P22" s="184">
        <v>70</v>
      </c>
      <c r="S22" s="215"/>
      <c r="U22" s="58"/>
    </row>
    <row r="23" spans="1:23" ht="13" x14ac:dyDescent="0.3">
      <c r="A23" s="89"/>
      <c r="B23" s="292"/>
      <c r="C23" s="329">
        <v>635002</v>
      </c>
      <c r="D23" s="87" t="s">
        <v>70</v>
      </c>
      <c r="E23" s="28"/>
      <c r="F23" s="88"/>
      <c r="G23" s="40"/>
      <c r="H23" s="61"/>
      <c r="I23" s="61"/>
      <c r="J23" s="222">
        <v>87</v>
      </c>
      <c r="K23" s="222">
        <v>30</v>
      </c>
      <c r="L23" s="222">
        <v>500</v>
      </c>
      <c r="M23" s="222">
        <v>0</v>
      </c>
      <c r="N23" s="193">
        <v>500</v>
      </c>
      <c r="O23" s="183">
        <f t="shared" si="0"/>
        <v>500</v>
      </c>
      <c r="P23" s="184">
        <v>500</v>
      </c>
      <c r="S23" s="215"/>
      <c r="U23" s="58"/>
    </row>
    <row r="24" spans="1:23" ht="13" x14ac:dyDescent="0.3">
      <c r="A24" s="89"/>
      <c r="B24" s="292"/>
      <c r="C24" s="329">
        <v>635004</v>
      </c>
      <c r="D24" s="87" t="s">
        <v>71</v>
      </c>
      <c r="E24" s="28"/>
      <c r="F24" s="88"/>
      <c r="G24" s="40"/>
      <c r="H24" s="61"/>
      <c r="I24" s="61"/>
      <c r="J24" s="222">
        <v>616</v>
      </c>
      <c r="K24" s="222">
        <v>171</v>
      </c>
      <c r="L24" s="222">
        <v>300</v>
      </c>
      <c r="M24" s="222">
        <v>515</v>
      </c>
      <c r="N24" s="193">
        <v>300</v>
      </c>
      <c r="O24" s="183">
        <f t="shared" si="0"/>
        <v>300</v>
      </c>
      <c r="P24" s="184">
        <v>300</v>
      </c>
      <c r="S24" s="215"/>
      <c r="U24" s="58"/>
    </row>
    <row r="25" spans="1:23" ht="13" x14ac:dyDescent="0.3">
      <c r="A25" s="89"/>
      <c r="B25" s="292"/>
      <c r="C25" s="329">
        <v>635006</v>
      </c>
      <c r="D25" s="87" t="s">
        <v>95</v>
      </c>
      <c r="E25" s="28"/>
      <c r="F25" s="88"/>
      <c r="G25" s="40"/>
      <c r="H25" s="61"/>
      <c r="I25" s="61"/>
      <c r="J25" s="222">
        <v>278</v>
      </c>
      <c r="K25" s="222">
        <v>990</v>
      </c>
      <c r="L25" s="222">
        <v>3967</v>
      </c>
      <c r="M25" s="222">
        <v>1967</v>
      </c>
      <c r="N25" s="193">
        <v>15000</v>
      </c>
      <c r="O25" s="183">
        <v>2500</v>
      </c>
      <c r="P25" s="184">
        <v>2500</v>
      </c>
      <c r="Q25" s="172"/>
      <c r="R25" s="172"/>
      <c r="S25" s="215"/>
      <c r="T25" s="172"/>
      <c r="U25" s="218"/>
      <c r="V25" s="172"/>
      <c r="W25" s="172"/>
    </row>
    <row r="26" spans="1:23" ht="13" x14ac:dyDescent="0.3">
      <c r="A26" s="89"/>
      <c r="B26" s="292"/>
      <c r="C26" s="329">
        <v>635009</v>
      </c>
      <c r="D26" s="87" t="s">
        <v>119</v>
      </c>
      <c r="E26" s="28"/>
      <c r="F26" s="88"/>
      <c r="G26" s="40"/>
      <c r="H26" s="61"/>
      <c r="I26" s="61"/>
      <c r="J26" s="222">
        <v>763</v>
      </c>
      <c r="K26" s="222">
        <v>722</v>
      </c>
      <c r="L26" s="222">
        <v>0</v>
      </c>
      <c r="M26" s="222">
        <v>400</v>
      </c>
      <c r="N26" s="193">
        <v>0</v>
      </c>
      <c r="O26" s="183">
        <v>0</v>
      </c>
      <c r="P26" s="184">
        <v>0</v>
      </c>
      <c r="Q26" s="172"/>
      <c r="R26" s="172"/>
      <c r="S26" s="215"/>
      <c r="T26" s="172"/>
      <c r="U26" s="218"/>
      <c r="V26" s="172"/>
      <c r="W26" s="172"/>
    </row>
    <row r="27" spans="1:23" ht="13" x14ac:dyDescent="0.3">
      <c r="A27" s="89"/>
      <c r="B27" s="292"/>
      <c r="C27" s="329">
        <v>636002</v>
      </c>
      <c r="D27" s="87" t="s">
        <v>126</v>
      </c>
      <c r="E27" s="28"/>
      <c r="F27" s="88"/>
      <c r="G27" s="40"/>
      <c r="H27" s="61"/>
      <c r="I27" s="61"/>
      <c r="J27" s="222">
        <v>0</v>
      </c>
      <c r="K27" s="222">
        <v>20</v>
      </c>
      <c r="L27" s="222">
        <v>0</v>
      </c>
      <c r="M27" s="222">
        <v>0</v>
      </c>
      <c r="N27" s="193">
        <v>0</v>
      </c>
      <c r="O27" s="183">
        <v>0</v>
      </c>
      <c r="P27" s="184">
        <v>0</v>
      </c>
      <c r="Q27" s="172"/>
      <c r="R27" s="172"/>
      <c r="S27" s="215"/>
      <c r="T27" s="172"/>
      <c r="U27" s="218"/>
      <c r="V27" s="172"/>
      <c r="W27" s="172"/>
    </row>
    <row r="28" spans="1:23" ht="13" x14ac:dyDescent="0.3">
      <c r="A28" s="89"/>
      <c r="B28" s="292"/>
      <c r="C28" s="329">
        <v>637001</v>
      </c>
      <c r="D28" s="87" t="s">
        <v>72</v>
      </c>
      <c r="E28" s="28"/>
      <c r="F28" s="88"/>
      <c r="G28" s="40"/>
      <c r="H28" s="61"/>
      <c r="I28" s="61"/>
      <c r="J28" s="222">
        <v>74</v>
      </c>
      <c r="K28" s="222">
        <v>0</v>
      </c>
      <c r="L28" s="222">
        <v>200</v>
      </c>
      <c r="M28" s="222">
        <v>0</v>
      </c>
      <c r="N28" s="193">
        <v>200</v>
      </c>
      <c r="O28" s="183">
        <f t="shared" si="0"/>
        <v>200</v>
      </c>
      <c r="P28" s="184">
        <v>200</v>
      </c>
      <c r="S28" s="215"/>
      <c r="U28" s="58"/>
    </row>
    <row r="29" spans="1:23" ht="13" x14ac:dyDescent="0.3">
      <c r="A29" s="89"/>
      <c r="B29" s="292"/>
      <c r="C29" s="329">
        <v>637004</v>
      </c>
      <c r="D29" s="87" t="s">
        <v>73</v>
      </c>
      <c r="E29" s="28"/>
      <c r="F29" s="88"/>
      <c r="G29" s="40"/>
      <c r="H29" s="61"/>
      <c r="I29" s="61"/>
      <c r="J29" s="222">
        <v>576</v>
      </c>
      <c r="K29" s="222">
        <v>909</v>
      </c>
      <c r="L29" s="222">
        <v>1000</v>
      </c>
      <c r="M29" s="222">
        <v>100</v>
      </c>
      <c r="N29" s="193">
        <v>1000</v>
      </c>
      <c r="O29" s="183">
        <f t="shared" si="0"/>
        <v>1000</v>
      </c>
      <c r="P29" s="184">
        <v>1000</v>
      </c>
      <c r="S29" s="215"/>
      <c r="U29" s="58"/>
    </row>
    <row r="30" spans="1:23" ht="13" x14ac:dyDescent="0.3">
      <c r="A30" s="89"/>
      <c r="B30" s="292"/>
      <c r="C30" s="329">
        <v>637005</v>
      </c>
      <c r="D30" s="87" t="s">
        <v>74</v>
      </c>
      <c r="E30" s="28"/>
      <c r="F30" s="88"/>
      <c r="G30" s="40"/>
      <c r="H30" s="61"/>
      <c r="I30" s="61"/>
      <c r="J30" s="222">
        <v>2691</v>
      </c>
      <c r="K30" s="222">
        <v>1036</v>
      </c>
      <c r="L30" s="222">
        <v>500</v>
      </c>
      <c r="M30" s="222">
        <v>1300</v>
      </c>
      <c r="N30" s="193">
        <v>1500</v>
      </c>
      <c r="O30" s="183">
        <v>1500</v>
      </c>
      <c r="P30" s="184">
        <v>1500</v>
      </c>
      <c r="S30" s="215"/>
      <c r="U30" s="58"/>
    </row>
    <row r="31" spans="1:23" ht="13" x14ac:dyDescent="0.3">
      <c r="A31" s="89"/>
      <c r="B31" s="292"/>
      <c r="C31" s="329">
        <v>637007</v>
      </c>
      <c r="D31" s="87" t="s">
        <v>87</v>
      </c>
      <c r="E31" s="28"/>
      <c r="F31" s="88"/>
      <c r="G31" s="40"/>
      <c r="H31" s="61"/>
      <c r="I31" s="61"/>
      <c r="J31" s="222">
        <v>0</v>
      </c>
      <c r="K31" s="222">
        <v>0</v>
      </c>
      <c r="L31" s="222">
        <v>50</v>
      </c>
      <c r="M31" s="222">
        <v>0</v>
      </c>
      <c r="N31" s="193">
        <v>50</v>
      </c>
      <c r="O31" s="183">
        <f t="shared" si="0"/>
        <v>50</v>
      </c>
      <c r="P31" s="184">
        <v>50</v>
      </c>
      <c r="S31" s="215"/>
      <c r="U31" s="58"/>
    </row>
    <row r="32" spans="1:23" ht="13" x14ac:dyDescent="0.3">
      <c r="A32" s="89"/>
      <c r="B32" s="292"/>
      <c r="C32" s="329">
        <v>637012</v>
      </c>
      <c r="D32" s="87" t="s">
        <v>75</v>
      </c>
      <c r="E32" s="28"/>
      <c r="F32" s="88"/>
      <c r="G32" s="40"/>
      <c r="H32" s="61"/>
      <c r="I32" s="61"/>
      <c r="J32" s="222">
        <v>897</v>
      </c>
      <c r="K32" s="222">
        <v>954</v>
      </c>
      <c r="L32" s="222">
        <v>1000</v>
      </c>
      <c r="M32" s="222">
        <v>1000</v>
      </c>
      <c r="N32" s="193">
        <v>1000</v>
      </c>
      <c r="O32" s="183">
        <v>1000</v>
      </c>
      <c r="P32" s="184">
        <v>1000</v>
      </c>
      <c r="S32" s="215"/>
      <c r="U32" s="58"/>
    </row>
    <row r="33" spans="1:21" ht="13" x14ac:dyDescent="0.3">
      <c r="A33" s="89"/>
      <c r="B33" s="292"/>
      <c r="C33" s="329">
        <v>637014</v>
      </c>
      <c r="D33" s="87" t="s">
        <v>76</v>
      </c>
      <c r="E33" s="28"/>
      <c r="F33" s="88"/>
      <c r="G33" s="40"/>
      <c r="H33" s="61"/>
      <c r="I33" s="61"/>
      <c r="J33" s="222">
        <v>1236</v>
      </c>
      <c r="K33" s="222">
        <v>1253</v>
      </c>
      <c r="L33" s="222">
        <v>1600</v>
      </c>
      <c r="M33" s="222">
        <v>1600</v>
      </c>
      <c r="N33" s="193">
        <v>1600</v>
      </c>
      <c r="O33" s="183">
        <f t="shared" si="0"/>
        <v>1600</v>
      </c>
      <c r="P33" s="184">
        <v>1600</v>
      </c>
      <c r="S33" s="215"/>
      <c r="U33" s="58"/>
    </row>
    <row r="34" spans="1:21" ht="13" x14ac:dyDescent="0.3">
      <c r="A34" s="89"/>
      <c r="B34" s="292"/>
      <c r="C34" s="329">
        <v>637015</v>
      </c>
      <c r="D34" s="87" t="s">
        <v>61</v>
      </c>
      <c r="E34" s="28"/>
      <c r="F34" s="88"/>
      <c r="G34" s="40"/>
      <c r="H34" s="61"/>
      <c r="I34" s="61"/>
      <c r="J34" s="222">
        <v>390</v>
      </c>
      <c r="K34" s="222">
        <v>391</v>
      </c>
      <c r="L34" s="222">
        <v>460</v>
      </c>
      <c r="M34" s="222">
        <v>460</v>
      </c>
      <c r="N34" s="193">
        <v>460</v>
      </c>
      <c r="O34" s="183">
        <f t="shared" si="0"/>
        <v>460</v>
      </c>
      <c r="P34" s="184">
        <v>460</v>
      </c>
      <c r="S34" s="215"/>
      <c r="U34" s="58"/>
    </row>
    <row r="35" spans="1:21" ht="13" x14ac:dyDescent="0.3">
      <c r="A35" s="89"/>
      <c r="B35" s="292"/>
      <c r="C35" s="329">
        <v>637016</v>
      </c>
      <c r="D35" s="87" t="s">
        <v>77</v>
      </c>
      <c r="E35" s="28"/>
      <c r="F35" s="88"/>
      <c r="G35" s="40"/>
      <c r="H35" s="61"/>
      <c r="I35" s="61"/>
      <c r="J35" s="222">
        <v>77</v>
      </c>
      <c r="K35" s="222">
        <v>17.61</v>
      </c>
      <c r="L35" s="222">
        <v>280</v>
      </c>
      <c r="M35" s="222">
        <v>350</v>
      </c>
      <c r="N35" s="193">
        <v>400</v>
      </c>
      <c r="O35" s="183">
        <v>450</v>
      </c>
      <c r="P35" s="184">
        <v>500</v>
      </c>
      <c r="S35" s="215"/>
      <c r="U35" s="58"/>
    </row>
    <row r="36" spans="1:21" ht="13" x14ac:dyDescent="0.3">
      <c r="A36" s="89"/>
      <c r="B36" s="292"/>
      <c r="C36" s="329">
        <v>637027</v>
      </c>
      <c r="D36" s="87" t="s">
        <v>79</v>
      </c>
      <c r="E36" s="28"/>
      <c r="F36" s="88"/>
      <c r="G36" s="40"/>
      <c r="H36" s="61"/>
      <c r="I36" s="61"/>
      <c r="J36" s="222">
        <v>1340</v>
      </c>
      <c r="K36" s="222">
        <v>1115</v>
      </c>
      <c r="L36" s="222">
        <v>800</v>
      </c>
      <c r="M36" s="222">
        <v>1500</v>
      </c>
      <c r="N36" s="193">
        <v>1000</v>
      </c>
      <c r="O36" s="183">
        <v>1000</v>
      </c>
      <c r="P36" s="184">
        <v>1000</v>
      </c>
      <c r="Q36" s="172"/>
      <c r="S36" s="215"/>
      <c r="U36" s="58"/>
    </row>
    <row r="37" spans="1:21" ht="13" x14ac:dyDescent="0.3">
      <c r="A37" s="89"/>
      <c r="B37" s="292"/>
      <c r="C37" s="329">
        <v>637034</v>
      </c>
      <c r="D37" s="87" t="s">
        <v>92</v>
      </c>
      <c r="E37" s="28"/>
      <c r="F37" s="88"/>
      <c r="G37" s="40"/>
      <c r="H37" s="61"/>
      <c r="I37" s="61"/>
      <c r="J37" s="222">
        <v>13</v>
      </c>
      <c r="K37" s="222">
        <v>0</v>
      </c>
      <c r="L37" s="222">
        <v>200</v>
      </c>
      <c r="M37" s="222">
        <v>200</v>
      </c>
      <c r="N37" s="193">
        <v>200</v>
      </c>
      <c r="O37" s="183">
        <f t="shared" si="0"/>
        <v>200</v>
      </c>
      <c r="P37" s="184">
        <v>500</v>
      </c>
      <c r="S37" s="215"/>
      <c r="U37" s="58"/>
    </row>
    <row r="38" spans="1:21" ht="13" x14ac:dyDescent="0.3">
      <c r="A38" s="89"/>
      <c r="B38" s="292"/>
      <c r="C38" s="329">
        <v>637037</v>
      </c>
      <c r="D38" s="87" t="s">
        <v>120</v>
      </c>
      <c r="E38" s="28"/>
      <c r="F38" s="88"/>
      <c r="G38" s="40"/>
      <c r="H38" s="61"/>
      <c r="I38" s="61"/>
      <c r="J38" s="222">
        <v>0</v>
      </c>
      <c r="K38" s="222">
        <v>0</v>
      </c>
      <c r="L38" s="222">
        <v>0</v>
      </c>
      <c r="M38" s="222">
        <v>11</v>
      </c>
      <c r="N38" s="193">
        <v>0</v>
      </c>
      <c r="O38" s="183">
        <v>0</v>
      </c>
      <c r="P38" s="184">
        <v>0</v>
      </c>
      <c r="S38" s="215"/>
      <c r="U38" s="58"/>
    </row>
    <row r="39" spans="1:21" ht="13" x14ac:dyDescent="0.3">
      <c r="A39" s="89"/>
      <c r="B39" s="292"/>
      <c r="C39" s="329">
        <v>641009</v>
      </c>
      <c r="D39" s="87" t="s">
        <v>80</v>
      </c>
      <c r="E39" s="28">
        <v>319</v>
      </c>
      <c r="F39" s="26">
        <v>300</v>
      </c>
      <c r="G39" s="40">
        <v>100</v>
      </c>
      <c r="H39" s="61">
        <v>54</v>
      </c>
      <c r="I39" s="61">
        <v>52.48</v>
      </c>
      <c r="J39" s="222">
        <v>504</v>
      </c>
      <c r="K39" s="222">
        <v>928</v>
      </c>
      <c r="L39" s="222">
        <v>950</v>
      </c>
      <c r="M39" s="222">
        <v>950</v>
      </c>
      <c r="N39" s="193">
        <v>950</v>
      </c>
      <c r="O39" s="183">
        <f t="shared" si="0"/>
        <v>950</v>
      </c>
      <c r="P39" s="184">
        <v>950</v>
      </c>
      <c r="S39" s="215"/>
      <c r="U39" s="58"/>
    </row>
    <row r="40" spans="1:21" ht="13" x14ac:dyDescent="0.3">
      <c r="A40" s="89"/>
      <c r="B40" s="292"/>
      <c r="C40" s="330">
        <v>642001</v>
      </c>
      <c r="D40" s="90"/>
      <c r="E40" s="52"/>
      <c r="F40" s="53"/>
      <c r="G40" s="159"/>
      <c r="H40" s="142"/>
      <c r="I40" s="142"/>
      <c r="J40" s="223">
        <v>430</v>
      </c>
      <c r="K40" s="223">
        <v>0</v>
      </c>
      <c r="L40" s="223">
        <v>0</v>
      </c>
      <c r="M40" s="223">
        <v>0</v>
      </c>
      <c r="N40" s="194">
        <v>0</v>
      </c>
      <c r="O40" s="187">
        <v>0</v>
      </c>
      <c r="P40" s="188">
        <v>0</v>
      </c>
      <c r="S40" s="215"/>
      <c r="U40" s="58"/>
    </row>
    <row r="41" spans="1:21" ht="13" x14ac:dyDescent="0.3">
      <c r="A41" s="89"/>
      <c r="B41" s="292"/>
      <c r="C41" s="330" t="s">
        <v>106</v>
      </c>
      <c r="D41" s="90"/>
      <c r="E41" s="52"/>
      <c r="F41" s="53"/>
      <c r="G41" s="159"/>
      <c r="H41" s="142"/>
      <c r="I41" s="142"/>
      <c r="J41" s="223">
        <v>0</v>
      </c>
      <c r="K41" s="223">
        <v>3999</v>
      </c>
      <c r="L41" s="223">
        <v>3000</v>
      </c>
      <c r="M41" s="223">
        <v>3000</v>
      </c>
      <c r="N41" s="194">
        <v>3000</v>
      </c>
      <c r="O41" s="187">
        <v>3000</v>
      </c>
      <c r="P41" s="188">
        <v>3000</v>
      </c>
      <c r="S41" s="215"/>
      <c r="U41" s="58"/>
    </row>
    <row r="42" spans="1:21" ht="13" x14ac:dyDescent="0.3">
      <c r="A42" s="89"/>
      <c r="B42" s="292"/>
      <c r="C42" s="329">
        <v>642006</v>
      </c>
      <c r="D42" s="87" t="s">
        <v>88</v>
      </c>
      <c r="E42" s="28"/>
      <c r="F42" s="26"/>
      <c r="G42" s="28"/>
      <c r="H42" s="61"/>
      <c r="I42" s="61"/>
      <c r="J42" s="61">
        <v>143</v>
      </c>
      <c r="K42" s="61">
        <v>50</v>
      </c>
      <c r="L42" s="61">
        <v>110</v>
      </c>
      <c r="M42" s="61">
        <v>730</v>
      </c>
      <c r="N42" s="198">
        <v>110</v>
      </c>
      <c r="O42" s="183">
        <f t="shared" si="0"/>
        <v>110</v>
      </c>
      <c r="P42" s="184">
        <v>110</v>
      </c>
      <c r="S42" s="215"/>
      <c r="U42" s="58"/>
    </row>
    <row r="43" spans="1:21" ht="13" x14ac:dyDescent="0.3">
      <c r="A43" s="89"/>
      <c r="B43" s="292"/>
      <c r="C43" s="330">
        <v>642014</v>
      </c>
      <c r="D43" s="90" t="s">
        <v>139</v>
      </c>
      <c r="E43" s="52"/>
      <c r="F43" s="53"/>
      <c r="G43" s="52"/>
      <c r="H43" s="142"/>
      <c r="I43" s="142"/>
      <c r="J43" s="142">
        <v>73</v>
      </c>
      <c r="K43" s="142">
        <v>0</v>
      </c>
      <c r="L43" s="142">
        <v>0</v>
      </c>
      <c r="M43" s="142">
        <v>0</v>
      </c>
      <c r="N43" s="201">
        <v>0</v>
      </c>
      <c r="O43" s="187">
        <v>0</v>
      </c>
      <c r="P43" s="188">
        <v>0</v>
      </c>
      <c r="S43" s="215"/>
      <c r="U43" s="58"/>
    </row>
    <row r="44" spans="1:21" s="364" customFormat="1" ht="13.5" customHeight="1" x14ac:dyDescent="0.3">
      <c r="A44" s="362"/>
      <c r="B44" s="363"/>
      <c r="C44" s="329"/>
      <c r="D44" s="87" t="s">
        <v>127</v>
      </c>
      <c r="E44" s="28"/>
      <c r="F44" s="26"/>
      <c r="G44" s="28"/>
      <c r="H44" s="61"/>
      <c r="I44" s="61"/>
      <c r="J44" s="61">
        <v>2299</v>
      </c>
      <c r="K44" s="61">
        <v>4160</v>
      </c>
      <c r="L44" s="61">
        <v>1000</v>
      </c>
      <c r="M44" s="61">
        <v>9141</v>
      </c>
      <c r="N44" s="198">
        <v>1200</v>
      </c>
      <c r="O44" s="183">
        <v>600</v>
      </c>
      <c r="P44" s="184">
        <v>600</v>
      </c>
      <c r="Q44" s="46"/>
      <c r="R44" s="8"/>
      <c r="S44" s="365"/>
      <c r="U44" s="37"/>
    </row>
    <row r="45" spans="1:21" s="366" customFormat="1" ht="13" x14ac:dyDescent="0.3">
      <c r="A45" s="359" t="s">
        <v>41</v>
      </c>
      <c r="B45" s="360" t="s">
        <v>42</v>
      </c>
      <c r="C45" s="330">
        <v>633006</v>
      </c>
      <c r="D45" s="90" t="s">
        <v>62</v>
      </c>
      <c r="E45" s="52"/>
      <c r="F45" s="361"/>
      <c r="G45" s="159"/>
      <c r="H45" s="142"/>
      <c r="I45" s="142"/>
      <c r="J45" s="223">
        <v>0</v>
      </c>
      <c r="K45" s="223">
        <v>0</v>
      </c>
      <c r="L45" s="223">
        <v>200</v>
      </c>
      <c r="M45" s="223">
        <v>200</v>
      </c>
      <c r="N45" s="194">
        <v>200</v>
      </c>
      <c r="O45" s="187">
        <f t="shared" si="0"/>
        <v>200</v>
      </c>
      <c r="P45" s="188">
        <v>200</v>
      </c>
      <c r="Q45" s="8"/>
      <c r="R45" s="8"/>
      <c r="S45" s="367"/>
      <c r="U45" s="368"/>
    </row>
    <row r="46" spans="1:21" ht="13" x14ac:dyDescent="0.3">
      <c r="A46" s="324" t="s">
        <v>43</v>
      </c>
      <c r="B46" s="334" t="s">
        <v>44</v>
      </c>
      <c r="C46" s="331">
        <v>633006</v>
      </c>
      <c r="D46" s="226" t="s">
        <v>81</v>
      </c>
      <c r="E46" s="228"/>
      <c r="F46" s="227"/>
      <c r="G46" s="228"/>
      <c r="H46" s="228"/>
      <c r="I46" s="228"/>
      <c r="J46" s="228">
        <v>0</v>
      </c>
      <c r="K46" s="228">
        <v>54.77</v>
      </c>
      <c r="L46" s="228">
        <v>200</v>
      </c>
      <c r="M46" s="228">
        <v>500</v>
      </c>
      <c r="N46" s="229">
        <v>200</v>
      </c>
      <c r="O46" s="230">
        <f t="shared" si="0"/>
        <v>200</v>
      </c>
      <c r="P46" s="283">
        <v>200</v>
      </c>
      <c r="S46" s="215"/>
      <c r="U46" s="58"/>
    </row>
    <row r="47" spans="1:21" ht="13" x14ac:dyDescent="0.3">
      <c r="A47" s="83" t="s">
        <v>45</v>
      </c>
      <c r="B47" s="334" t="s">
        <v>46</v>
      </c>
      <c r="C47" s="328"/>
      <c r="D47" s="84"/>
      <c r="E47" s="143">
        <v>38218</v>
      </c>
      <c r="F47" s="35">
        <v>38773</v>
      </c>
      <c r="G47" s="38"/>
      <c r="H47" s="38"/>
      <c r="I47" s="38"/>
      <c r="J47" s="38"/>
      <c r="K47" s="38"/>
      <c r="L47" s="38"/>
      <c r="M47" s="38"/>
      <c r="N47" s="200"/>
      <c r="O47" s="185"/>
      <c r="P47" s="186"/>
      <c r="S47" s="215"/>
      <c r="U47" s="58"/>
    </row>
    <row r="48" spans="1:21" ht="13" x14ac:dyDescent="0.3">
      <c r="A48" s="86" t="s">
        <v>47</v>
      </c>
      <c r="B48" s="335" t="s">
        <v>48</v>
      </c>
      <c r="C48" s="329">
        <v>637004</v>
      </c>
      <c r="D48" s="87" t="s">
        <v>104</v>
      </c>
      <c r="E48" s="25">
        <v>38218</v>
      </c>
      <c r="F48" s="26">
        <v>38773</v>
      </c>
      <c r="G48" s="28">
        <v>43621</v>
      </c>
      <c r="H48" s="61">
        <v>43620</v>
      </c>
      <c r="I48" s="61">
        <v>36622.370000000003</v>
      </c>
      <c r="J48" s="61">
        <v>2824</v>
      </c>
      <c r="K48" s="61">
        <v>2838</v>
      </c>
      <c r="L48" s="61">
        <v>2300</v>
      </c>
      <c r="M48" s="61">
        <v>2300</v>
      </c>
      <c r="N48" s="198">
        <v>2300</v>
      </c>
      <c r="O48" s="183">
        <v>2300</v>
      </c>
      <c r="P48" s="184">
        <v>2300</v>
      </c>
      <c r="S48" s="215"/>
      <c r="U48" s="58"/>
    </row>
    <row r="49" spans="1:21" ht="13" x14ac:dyDescent="0.3">
      <c r="A49" s="325" t="s">
        <v>49</v>
      </c>
      <c r="B49" s="335" t="s">
        <v>90</v>
      </c>
      <c r="C49" s="329">
        <v>637004</v>
      </c>
      <c r="D49" s="87" t="s">
        <v>89</v>
      </c>
      <c r="E49" s="28"/>
      <c r="F49" s="26"/>
      <c r="G49" s="28"/>
      <c r="H49" s="61"/>
      <c r="I49" s="61"/>
      <c r="J49" s="61">
        <v>0</v>
      </c>
      <c r="K49" s="61">
        <v>0</v>
      </c>
      <c r="L49" s="61">
        <v>400</v>
      </c>
      <c r="M49" s="61">
        <v>400</v>
      </c>
      <c r="N49" s="198">
        <v>400</v>
      </c>
      <c r="O49" s="183">
        <f t="shared" si="0"/>
        <v>400</v>
      </c>
      <c r="P49" s="184">
        <v>400</v>
      </c>
      <c r="S49" s="215"/>
      <c r="U49" s="58"/>
    </row>
    <row r="50" spans="1:21" ht="13" x14ac:dyDescent="0.3">
      <c r="A50" s="95" t="s">
        <v>50</v>
      </c>
      <c r="B50" s="334" t="s">
        <v>51</v>
      </c>
      <c r="C50" s="328"/>
      <c r="D50" s="84"/>
      <c r="E50" s="38">
        <v>22775</v>
      </c>
      <c r="F50" s="35">
        <v>2744</v>
      </c>
      <c r="G50" s="38">
        <v>5000</v>
      </c>
      <c r="H50" s="38">
        <v>4827</v>
      </c>
      <c r="I50" s="38">
        <v>5799.99</v>
      </c>
      <c r="J50" s="38"/>
      <c r="K50" s="38"/>
      <c r="L50" s="38"/>
      <c r="M50" s="38"/>
      <c r="N50" s="200"/>
      <c r="O50" s="185"/>
      <c r="P50" s="186"/>
      <c r="R50" s="8"/>
      <c r="S50" s="215"/>
      <c r="U50" s="58"/>
    </row>
    <row r="51" spans="1:21" ht="13" x14ac:dyDescent="0.3">
      <c r="A51" s="326" t="s">
        <v>52</v>
      </c>
      <c r="B51" s="335" t="s">
        <v>53</v>
      </c>
      <c r="C51" s="329">
        <v>632001</v>
      </c>
      <c r="D51" s="87" t="s">
        <v>54</v>
      </c>
      <c r="E51" s="28">
        <v>14695</v>
      </c>
      <c r="F51" s="26">
        <v>12372</v>
      </c>
      <c r="G51" s="28">
        <v>12000</v>
      </c>
      <c r="H51" s="61">
        <v>8502</v>
      </c>
      <c r="I51" s="61">
        <v>14120.82</v>
      </c>
      <c r="J51" s="61">
        <v>1000</v>
      </c>
      <c r="K51" s="61">
        <v>575</v>
      </c>
      <c r="L51" s="61">
        <v>1000</v>
      </c>
      <c r="M51" s="61">
        <v>1000</v>
      </c>
      <c r="N51" s="61">
        <v>1240</v>
      </c>
      <c r="O51" s="183">
        <f t="shared" si="0"/>
        <v>1240</v>
      </c>
      <c r="P51" s="184">
        <v>1240</v>
      </c>
      <c r="S51" s="215"/>
      <c r="U51" s="58"/>
    </row>
    <row r="52" spans="1:21" ht="13" x14ac:dyDescent="0.3">
      <c r="A52" s="326"/>
      <c r="B52" s="336"/>
      <c r="C52" s="330">
        <v>635006</v>
      </c>
      <c r="D52" s="90" t="s">
        <v>82</v>
      </c>
      <c r="E52" s="52">
        <v>803</v>
      </c>
      <c r="F52" s="53"/>
      <c r="G52" s="52"/>
      <c r="H52" s="142"/>
      <c r="I52" s="142"/>
      <c r="J52" s="61">
        <v>291</v>
      </c>
      <c r="K52" s="61">
        <v>170</v>
      </c>
      <c r="L52" s="61">
        <v>400</v>
      </c>
      <c r="M52" s="61">
        <v>1500</v>
      </c>
      <c r="N52" s="61">
        <v>400</v>
      </c>
      <c r="O52" s="187">
        <f t="shared" si="0"/>
        <v>400</v>
      </c>
      <c r="P52" s="188">
        <v>400</v>
      </c>
      <c r="S52" s="215"/>
      <c r="U52" s="58"/>
    </row>
    <row r="53" spans="1:21" ht="12" customHeight="1" x14ac:dyDescent="0.3">
      <c r="A53" s="320" t="s">
        <v>83</v>
      </c>
      <c r="B53" s="335" t="s">
        <v>84</v>
      </c>
      <c r="C53" s="328">
        <v>635006</v>
      </c>
      <c r="D53" s="294" t="s">
        <v>85</v>
      </c>
      <c r="E53" s="98"/>
      <c r="F53" s="41"/>
      <c r="G53" s="35"/>
      <c r="H53" s="35"/>
      <c r="I53" s="35"/>
      <c r="J53" s="61">
        <v>55</v>
      </c>
      <c r="K53" s="61">
        <v>0</v>
      </c>
      <c r="L53" s="61">
        <v>100</v>
      </c>
      <c r="M53" s="61">
        <v>200</v>
      </c>
      <c r="N53" s="61">
        <v>100</v>
      </c>
      <c r="O53" s="185">
        <f t="shared" si="0"/>
        <v>100</v>
      </c>
      <c r="P53" s="186">
        <v>100</v>
      </c>
      <c r="S53" s="215"/>
      <c r="U53" s="58"/>
    </row>
    <row r="54" spans="1:21" s="178" customFormat="1" ht="13" x14ac:dyDescent="0.3">
      <c r="A54" s="327"/>
      <c r="B54" s="337"/>
      <c r="C54" s="332">
        <v>635006</v>
      </c>
      <c r="D54" s="295" t="s">
        <v>86</v>
      </c>
      <c r="E54" s="175"/>
      <c r="F54" s="176"/>
      <c r="G54" s="177"/>
      <c r="H54" s="177"/>
      <c r="I54" s="177"/>
      <c r="J54" s="61">
        <v>0</v>
      </c>
      <c r="K54" s="61">
        <v>28</v>
      </c>
      <c r="L54" s="61">
        <v>200</v>
      </c>
      <c r="M54" s="61">
        <v>200</v>
      </c>
      <c r="N54" s="61">
        <v>200</v>
      </c>
      <c r="O54" s="183">
        <f t="shared" si="0"/>
        <v>200</v>
      </c>
      <c r="P54" s="184">
        <v>200</v>
      </c>
      <c r="S54" s="216"/>
      <c r="U54" s="219"/>
    </row>
    <row r="55" spans="1:21" hidden="1" x14ac:dyDescent="0.25">
      <c r="A55" s="100"/>
      <c r="B55" s="338"/>
      <c r="C55" s="101"/>
      <c r="D55" s="152"/>
      <c r="E55" s="293"/>
      <c r="F55" s="103"/>
      <c r="G55" s="104"/>
      <c r="H55" s="160"/>
      <c r="I55" s="104"/>
      <c r="J55" s="61"/>
      <c r="K55" s="61"/>
      <c r="L55" s="61"/>
      <c r="M55" s="61"/>
      <c r="N55" s="61">
        <f>SUM(N6:N54)</f>
        <v>101800</v>
      </c>
      <c r="O55" s="190"/>
      <c r="P55" s="191"/>
      <c r="S55" s="217"/>
    </row>
    <row r="56" spans="1:21" ht="12" customHeight="1" thickBot="1" x14ac:dyDescent="0.35">
      <c r="A56" s="320" t="s">
        <v>100</v>
      </c>
      <c r="B56" s="339" t="s">
        <v>101</v>
      </c>
      <c r="C56" s="328">
        <v>633006</v>
      </c>
      <c r="D56" s="294" t="s">
        <v>102</v>
      </c>
      <c r="E56" s="98"/>
      <c r="F56" s="41"/>
      <c r="G56" s="35"/>
      <c r="H56" s="35"/>
      <c r="I56" s="35"/>
      <c r="J56" s="61">
        <v>1098</v>
      </c>
      <c r="K56" s="61">
        <v>395</v>
      </c>
      <c r="L56" s="61">
        <v>2000</v>
      </c>
      <c r="M56" s="61">
        <v>1000</v>
      </c>
      <c r="N56" s="61">
        <v>2000</v>
      </c>
      <c r="O56" s="183">
        <v>2000</v>
      </c>
      <c r="P56" s="184">
        <v>2000</v>
      </c>
      <c r="S56" s="215"/>
    </row>
    <row r="57" spans="1:21" ht="12" customHeight="1" x14ac:dyDescent="0.3">
      <c r="A57" s="320"/>
      <c r="B57" s="94"/>
      <c r="C57" s="279">
        <v>634001</v>
      </c>
      <c r="D57" s="179" t="s">
        <v>67</v>
      </c>
      <c r="E57" s="11"/>
      <c r="F57" s="10"/>
      <c r="G57" s="180"/>
      <c r="H57" s="180"/>
      <c r="I57" s="180"/>
      <c r="J57" s="61">
        <v>30</v>
      </c>
      <c r="K57" s="61">
        <v>0</v>
      </c>
      <c r="L57" s="61">
        <v>0</v>
      </c>
      <c r="M57" s="61">
        <v>0</v>
      </c>
      <c r="N57" s="61">
        <v>0</v>
      </c>
      <c r="O57" s="187">
        <v>0</v>
      </c>
      <c r="P57" s="188">
        <v>0</v>
      </c>
      <c r="S57" s="215"/>
    </row>
    <row r="58" spans="1:21" ht="12" customHeight="1" thickBot="1" x14ac:dyDescent="0.35">
      <c r="A58" s="321"/>
      <c r="B58" s="323"/>
      <c r="C58" s="181">
        <v>637004</v>
      </c>
      <c r="D58" s="179" t="s">
        <v>73</v>
      </c>
      <c r="E58" s="11"/>
      <c r="F58" s="10"/>
      <c r="G58" s="180"/>
      <c r="H58" s="180"/>
      <c r="I58" s="180"/>
      <c r="J58" s="61">
        <v>604</v>
      </c>
      <c r="K58" s="61">
        <v>0</v>
      </c>
      <c r="L58" s="61">
        <v>500</v>
      </c>
      <c r="M58" s="61">
        <v>300</v>
      </c>
      <c r="N58" s="61">
        <v>500</v>
      </c>
      <c r="O58" s="189">
        <v>500</v>
      </c>
      <c r="P58" s="284">
        <v>500</v>
      </c>
      <c r="S58" s="215">
        <f ca="1">+S7:OS58</f>
        <v>0</v>
      </c>
    </row>
    <row r="59" spans="1:21" ht="13.5" thickBot="1" x14ac:dyDescent="0.35">
      <c r="A59" s="322" t="s">
        <v>98</v>
      </c>
      <c r="B59" s="145"/>
      <c r="C59" s="146"/>
      <c r="D59" s="147"/>
      <c r="E59" s="148">
        <f>SUM(E6:E54)</f>
        <v>218972</v>
      </c>
      <c r="F59" s="149">
        <f>SUM(F6:F54)</f>
        <v>233274</v>
      </c>
      <c r="G59" s="150">
        <f>SUM(G5:G54)</f>
        <v>188687</v>
      </c>
      <c r="H59" s="150">
        <f>SUM(H5:H54)</f>
        <v>173619</v>
      </c>
      <c r="I59" s="150">
        <f>SUM(I5:I54)</f>
        <v>149667.29999999999</v>
      </c>
      <c r="J59" s="150">
        <f>SUM(J6:J58)</f>
        <v>70518</v>
      </c>
      <c r="K59" s="150">
        <f>SUM(K6:K58)</f>
        <v>72683.61</v>
      </c>
      <c r="L59" s="150">
        <f>SUM(L6:L58)</f>
        <v>82520</v>
      </c>
      <c r="M59" s="150">
        <f>SUM(M6:M58)</f>
        <v>88426</v>
      </c>
      <c r="N59" s="150">
        <v>104300</v>
      </c>
      <c r="O59" s="150">
        <f>SUM(O6:O58)</f>
        <v>89250</v>
      </c>
      <c r="P59" s="285">
        <f>SUM(P6:P58)</f>
        <v>91400</v>
      </c>
      <c r="S59" s="58"/>
    </row>
    <row r="60" spans="1:21" ht="13.5" thickBot="1" x14ac:dyDescent="0.35">
      <c r="B60" s="105"/>
      <c r="C60" s="106"/>
      <c r="E60" s="107"/>
      <c r="F60" s="108"/>
      <c r="G60" s="161"/>
      <c r="I60" s="109"/>
      <c r="J60" s="250"/>
      <c r="K60" s="109"/>
      <c r="L60" s="109"/>
      <c r="M60" s="109"/>
      <c r="N60" s="97"/>
      <c r="O60" s="97"/>
      <c r="P60" s="97"/>
    </row>
    <row r="61" spans="1:21" ht="19" x14ac:dyDescent="0.3">
      <c r="A61" s="311"/>
      <c r="B61" s="297"/>
      <c r="C61" s="297"/>
      <c r="D61" s="312"/>
      <c r="E61" s="313" t="s">
        <v>4</v>
      </c>
      <c r="F61" s="299" t="s">
        <v>4</v>
      </c>
      <c r="G61" s="299" t="s">
        <v>6</v>
      </c>
      <c r="H61" s="299" t="s">
        <v>5</v>
      </c>
      <c r="I61" s="299" t="s">
        <v>5</v>
      </c>
      <c r="J61" s="251" t="s">
        <v>5</v>
      </c>
      <c r="K61" s="251" t="s">
        <v>5</v>
      </c>
      <c r="L61" s="251" t="s">
        <v>115</v>
      </c>
      <c r="M61" s="251" t="s">
        <v>117</v>
      </c>
      <c r="N61" s="251" t="s">
        <v>7</v>
      </c>
      <c r="O61" s="251" t="s">
        <v>7</v>
      </c>
      <c r="P61" s="251" t="s">
        <v>7</v>
      </c>
    </row>
    <row r="62" spans="1:21" ht="14.5" thickBot="1" x14ac:dyDescent="0.35">
      <c r="A62" s="301" t="s">
        <v>32</v>
      </c>
      <c r="B62" s="301" t="s">
        <v>55</v>
      </c>
      <c r="C62" s="301" t="s">
        <v>31</v>
      </c>
      <c r="D62" s="314" t="s">
        <v>34</v>
      </c>
      <c r="E62" s="315">
        <v>2010</v>
      </c>
      <c r="F62" s="305">
        <v>2011</v>
      </c>
      <c r="G62" s="305">
        <v>2012</v>
      </c>
      <c r="H62" s="305">
        <v>2012</v>
      </c>
      <c r="I62" s="316">
        <v>41578</v>
      </c>
      <c r="J62" s="253">
        <v>2019</v>
      </c>
      <c r="K62" s="253">
        <v>2020</v>
      </c>
      <c r="L62" s="253">
        <v>2021</v>
      </c>
      <c r="M62" s="253">
        <v>2021</v>
      </c>
      <c r="N62" s="253">
        <v>2022</v>
      </c>
      <c r="O62" s="253">
        <v>2023</v>
      </c>
      <c r="P62" s="253">
        <v>2024</v>
      </c>
    </row>
    <row r="63" spans="1:21" x14ac:dyDescent="0.25">
      <c r="A63" s="132"/>
      <c r="B63" s="236"/>
      <c r="C63" s="290">
        <v>711001</v>
      </c>
      <c r="D63" s="291" t="s">
        <v>111</v>
      </c>
      <c r="E63" s="308"/>
      <c r="F63" s="309"/>
      <c r="G63" s="309"/>
      <c r="H63" s="309"/>
      <c r="I63" s="310"/>
      <c r="J63" s="252">
        <v>0</v>
      </c>
      <c r="K63" s="252">
        <v>23498</v>
      </c>
      <c r="L63" s="252">
        <v>0</v>
      </c>
      <c r="M63" s="252">
        <v>0</v>
      </c>
      <c r="N63" s="252">
        <v>5000</v>
      </c>
      <c r="O63" s="252">
        <v>0</v>
      </c>
      <c r="P63" s="286">
        <v>0</v>
      </c>
    </row>
    <row r="64" spans="1:21" x14ac:dyDescent="0.25">
      <c r="A64" s="132"/>
      <c r="B64" s="236"/>
      <c r="C64" s="231">
        <v>713003</v>
      </c>
      <c r="D64" s="24" t="s">
        <v>140</v>
      </c>
      <c r="E64" s="232"/>
      <c r="F64" s="233"/>
      <c r="G64" s="233"/>
      <c r="H64" s="233"/>
      <c r="I64" s="234"/>
      <c r="J64" s="235">
        <v>2070</v>
      </c>
      <c r="K64" s="235">
        <v>0</v>
      </c>
      <c r="L64" s="235">
        <v>0</v>
      </c>
      <c r="M64" s="235">
        <v>0</v>
      </c>
      <c r="N64" s="252">
        <v>0</v>
      </c>
      <c r="O64" s="252">
        <v>0</v>
      </c>
      <c r="P64" s="286">
        <v>0</v>
      </c>
    </row>
    <row r="65" spans="1:17" x14ac:dyDescent="0.25">
      <c r="A65" s="132"/>
      <c r="B65" s="236"/>
      <c r="C65" s="231">
        <v>713004</v>
      </c>
      <c r="D65" s="24" t="s">
        <v>121</v>
      </c>
      <c r="E65" s="232"/>
      <c r="F65" s="233"/>
      <c r="G65" s="233"/>
      <c r="H65" s="233"/>
      <c r="I65" s="234"/>
      <c r="J65" s="244">
        <v>4788.54</v>
      </c>
      <c r="K65" s="244">
        <v>0</v>
      </c>
      <c r="L65" s="244">
        <v>0</v>
      </c>
      <c r="M65" s="244">
        <v>3257</v>
      </c>
      <c r="N65" s="235">
        <v>0</v>
      </c>
      <c r="O65" s="235">
        <v>0</v>
      </c>
      <c r="P65" s="287">
        <v>0</v>
      </c>
    </row>
    <row r="66" spans="1:17" x14ac:dyDescent="0.25">
      <c r="A66" s="132"/>
      <c r="B66" s="236"/>
      <c r="C66" s="239">
        <v>717001</v>
      </c>
      <c r="D66" s="240" t="s">
        <v>122</v>
      </c>
      <c r="E66" s="241"/>
      <c r="F66" s="242"/>
      <c r="G66" s="242"/>
      <c r="H66" s="242"/>
      <c r="I66" s="243"/>
      <c r="J66" s="244">
        <v>64972.99</v>
      </c>
      <c r="K66" s="244">
        <v>0</v>
      </c>
      <c r="L66" s="244">
        <v>30000</v>
      </c>
      <c r="M66" s="244">
        <v>0</v>
      </c>
      <c r="N66" s="244">
        <v>0</v>
      </c>
      <c r="O66" s="244">
        <v>0</v>
      </c>
      <c r="P66" s="288">
        <v>0</v>
      </c>
    </row>
    <row r="67" spans="1:17" ht="13" thickBot="1" x14ac:dyDescent="0.3">
      <c r="A67" s="237"/>
      <c r="B67" s="238"/>
      <c r="C67" s="239">
        <v>717002</v>
      </c>
      <c r="D67" s="240" t="s">
        <v>112</v>
      </c>
      <c r="E67" s="241"/>
      <c r="F67" s="242"/>
      <c r="G67" s="242"/>
      <c r="H67" s="242"/>
      <c r="I67" s="243"/>
      <c r="J67" s="244">
        <v>4926</v>
      </c>
      <c r="K67" s="244">
        <v>10929</v>
      </c>
      <c r="L67" s="244">
        <v>27180</v>
      </c>
      <c r="M67" s="244">
        <v>0</v>
      </c>
      <c r="N67" s="244">
        <v>49000</v>
      </c>
      <c r="O67" s="244">
        <v>0</v>
      </c>
      <c r="P67" s="288">
        <v>0</v>
      </c>
      <c r="Q67" s="173"/>
    </row>
    <row r="68" spans="1:17" ht="13.5" thickBot="1" x14ac:dyDescent="0.35">
      <c r="A68" s="111" t="s">
        <v>56</v>
      </c>
      <c r="B68" s="245"/>
      <c r="C68" s="246"/>
      <c r="D68" s="247"/>
      <c r="E68" s="248">
        <v>109535</v>
      </c>
      <c r="F68" s="249" t="e">
        <f>SUM(#REF!)</f>
        <v>#REF!</v>
      </c>
      <c r="G68" s="249" t="e">
        <f>SUM(#REF!)</f>
        <v>#REF!</v>
      </c>
      <c r="H68" s="249" t="e">
        <f>SUM(#REF!)</f>
        <v>#REF!</v>
      </c>
      <c r="I68" s="249" t="e">
        <f>SUM(#REF!)</f>
        <v>#REF!</v>
      </c>
      <c r="J68" s="249">
        <v>75758</v>
      </c>
      <c r="K68" s="249">
        <f>SUM(K63:K67)</f>
        <v>34427</v>
      </c>
      <c r="L68" s="249">
        <v>57180</v>
      </c>
      <c r="M68" s="249">
        <v>3257</v>
      </c>
      <c r="N68" s="249">
        <v>54000</v>
      </c>
      <c r="O68" s="249">
        <v>0</v>
      </c>
      <c r="P68" s="249">
        <v>0</v>
      </c>
    </row>
    <row r="69" spans="1:17" ht="13" thickBot="1" x14ac:dyDescent="0.3">
      <c r="B69" s="105"/>
      <c r="C69" s="97"/>
      <c r="F69" s="97"/>
      <c r="G69" s="58"/>
      <c r="N69" s="97"/>
      <c r="O69" s="97"/>
      <c r="P69" s="97"/>
    </row>
    <row r="70" spans="1:17" ht="19" x14ac:dyDescent="0.3">
      <c r="A70" s="65"/>
      <c r="B70" s="114"/>
      <c r="C70" s="99"/>
      <c r="D70" s="115"/>
      <c r="E70" s="116" t="s">
        <v>4</v>
      </c>
      <c r="F70" s="117" t="s">
        <v>4</v>
      </c>
      <c r="G70" s="81" t="s">
        <v>6</v>
      </c>
      <c r="H70" s="110" t="s">
        <v>5</v>
      </c>
      <c r="I70" s="81" t="s">
        <v>5</v>
      </c>
      <c r="J70" s="254" t="s">
        <v>5</v>
      </c>
      <c r="K70" s="254" t="s">
        <v>5</v>
      </c>
      <c r="L70" s="254" t="s">
        <v>123</v>
      </c>
      <c r="M70" s="254" t="s">
        <v>117</v>
      </c>
      <c r="N70" s="254" t="s">
        <v>7</v>
      </c>
      <c r="O70" s="254" t="s">
        <v>7</v>
      </c>
      <c r="P70" s="254" t="s">
        <v>7</v>
      </c>
    </row>
    <row r="71" spans="1:17" ht="13.5" thickBot="1" x14ac:dyDescent="0.35">
      <c r="A71" s="46"/>
      <c r="B71" s="113"/>
      <c r="C71" s="91"/>
      <c r="D71" s="118"/>
      <c r="E71" s="119">
        <v>2010</v>
      </c>
      <c r="F71" s="120">
        <v>2011</v>
      </c>
      <c r="G71" s="121">
        <v>2012</v>
      </c>
      <c r="H71" s="122">
        <v>2012</v>
      </c>
      <c r="I71" s="123">
        <v>41578</v>
      </c>
      <c r="J71" s="255">
        <v>2019</v>
      </c>
      <c r="K71" s="255">
        <v>2020</v>
      </c>
      <c r="L71" s="255">
        <v>2021</v>
      </c>
      <c r="M71" s="255">
        <v>2021</v>
      </c>
      <c r="N71" s="255">
        <v>2022</v>
      </c>
      <c r="O71" s="255">
        <v>2023</v>
      </c>
      <c r="P71" s="255">
        <v>2024</v>
      </c>
    </row>
    <row r="72" spans="1:17" ht="14" thickTop="1" thickBot="1" x14ac:dyDescent="0.35">
      <c r="A72" s="111" t="s">
        <v>28</v>
      </c>
      <c r="B72" s="111"/>
      <c r="C72" s="207"/>
      <c r="D72" s="207"/>
      <c r="E72" s="124">
        <v>638375</v>
      </c>
      <c r="F72" s="125" t="e">
        <f>SUM(F59+F68+#REF!+#REF!)</f>
        <v>#REF!</v>
      </c>
      <c r="G72" s="126" t="e">
        <f>VALUE(G59+G68)</f>
        <v>#REF!</v>
      </c>
      <c r="H72" s="126" t="e">
        <f>VALUE(H59+H68)</f>
        <v>#REF!</v>
      </c>
      <c r="I72" s="126" t="e">
        <f>VALUE(I59+I68)</f>
        <v>#REF!</v>
      </c>
      <c r="J72" s="224">
        <v>146276</v>
      </c>
      <c r="K72" s="224">
        <v>107111</v>
      </c>
      <c r="L72" s="224">
        <v>139700</v>
      </c>
      <c r="M72" s="224">
        <v>91683</v>
      </c>
      <c r="N72" s="208">
        <v>158300</v>
      </c>
      <c r="O72" s="208">
        <v>89250</v>
      </c>
      <c r="P72" s="208">
        <v>91400</v>
      </c>
    </row>
    <row r="73" spans="1:17" ht="14" x14ac:dyDescent="0.3">
      <c r="A73" s="127"/>
      <c r="B73" s="127"/>
      <c r="C73" s="127"/>
      <c r="D73" s="127"/>
      <c r="E73" s="128"/>
      <c r="F73" s="128"/>
      <c r="G73" s="128"/>
      <c r="H73" s="128"/>
      <c r="I73" s="128"/>
      <c r="J73" s="128"/>
      <c r="K73" s="128"/>
      <c r="L73" s="128"/>
      <c r="M73" s="128"/>
      <c r="N73" s="96"/>
      <c r="O73" s="96"/>
      <c r="P73" s="97"/>
    </row>
    <row r="74" spans="1:17" ht="13" x14ac:dyDescent="0.3">
      <c r="A74" s="8"/>
      <c r="B74" s="129"/>
      <c r="C74" s="66"/>
      <c r="D74" s="112"/>
      <c r="E74" s="59"/>
      <c r="F74" s="59"/>
      <c r="G74" s="59"/>
      <c r="H74" s="59"/>
      <c r="I74" s="59"/>
      <c r="J74" s="59"/>
      <c r="K74" s="59"/>
      <c r="L74" s="59"/>
      <c r="M74" s="59"/>
      <c r="N74" s="60"/>
      <c r="O74" s="60"/>
      <c r="P74" s="97"/>
    </row>
    <row r="75" spans="1:17" x14ac:dyDescent="0.25">
      <c r="A75" s="8"/>
      <c r="B75" s="130" t="s">
        <v>142</v>
      </c>
      <c r="C75" s="8"/>
      <c r="D75" s="8"/>
      <c r="E75" s="11"/>
      <c r="F75" s="11"/>
      <c r="G75" s="11"/>
      <c r="H75" s="11"/>
      <c r="I75" s="11"/>
      <c r="J75" s="11"/>
      <c r="K75" s="11"/>
      <c r="L75" s="11"/>
      <c r="M75" s="11"/>
      <c r="N75" s="10"/>
      <c r="O75" s="10"/>
      <c r="P75" s="97"/>
    </row>
    <row r="76" spans="1:17" ht="13" x14ac:dyDescent="0.3">
      <c r="A76" s="8"/>
      <c r="B76" s="130" t="s">
        <v>143</v>
      </c>
      <c r="C76" s="8"/>
      <c r="D76" s="8"/>
      <c r="E76" s="59"/>
      <c r="F76" s="59"/>
      <c r="G76" s="59"/>
      <c r="H76" s="59"/>
      <c r="I76" s="59"/>
      <c r="J76" s="59"/>
      <c r="K76" s="59"/>
      <c r="L76" s="59"/>
      <c r="M76" s="59"/>
      <c r="N76" s="60"/>
      <c r="O76" s="60"/>
      <c r="P76" s="97"/>
    </row>
    <row r="77" spans="1:17" x14ac:dyDescent="0.25">
      <c r="A77" s="8"/>
      <c r="B77" s="130" t="s">
        <v>144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91"/>
      <c r="O77" s="91"/>
      <c r="P77" s="97"/>
    </row>
    <row r="78" spans="1:17" ht="14" x14ac:dyDescent="0.3">
      <c r="A78" s="8"/>
      <c r="B78" s="130"/>
      <c r="C78" s="8"/>
      <c r="D78" s="8"/>
      <c r="E78" s="131"/>
      <c r="F78" s="131"/>
      <c r="G78" s="131"/>
      <c r="H78" s="131"/>
      <c r="I78" s="131"/>
      <c r="J78" s="131"/>
      <c r="K78" s="131"/>
      <c r="L78" s="131"/>
      <c r="M78" s="131"/>
      <c r="N78" s="132"/>
      <c r="O78" s="132"/>
      <c r="P78" s="97"/>
    </row>
    <row r="79" spans="1:17" ht="15.5" x14ac:dyDescent="0.35">
      <c r="A79" s="76"/>
      <c r="B79" s="130"/>
      <c r="C79" s="8"/>
      <c r="D79" s="8"/>
      <c r="E79" s="133"/>
      <c r="F79" s="133"/>
      <c r="G79" s="133"/>
      <c r="H79" s="133"/>
      <c r="I79" s="133"/>
      <c r="J79" s="133"/>
      <c r="K79" s="133"/>
      <c r="L79" s="133"/>
      <c r="M79" s="133"/>
      <c r="N79" s="134"/>
      <c r="O79" s="134"/>
      <c r="P79" s="97"/>
    </row>
    <row r="80" spans="1:17" ht="13" x14ac:dyDescent="0.3">
      <c r="B80" s="130"/>
      <c r="C80" s="8"/>
      <c r="D80" s="8"/>
      <c r="E80" s="59"/>
      <c r="F80" s="59"/>
      <c r="G80" s="59"/>
      <c r="H80" s="11"/>
      <c r="I80" s="11"/>
      <c r="J80" s="11"/>
      <c r="K80" s="11"/>
      <c r="L80" s="11"/>
      <c r="M80" s="11"/>
      <c r="N80" s="10"/>
      <c r="O80" s="10"/>
      <c r="P80" s="97"/>
    </row>
    <row r="81" spans="2:2" x14ac:dyDescent="0.25">
      <c r="B81" s="135"/>
    </row>
    <row r="82" spans="2:2" x14ac:dyDescent="0.25">
      <c r="B82" s="135"/>
    </row>
    <row r="83" spans="2:2" x14ac:dyDescent="0.25">
      <c r="B83" s="135"/>
    </row>
    <row r="84" spans="2:2" x14ac:dyDescent="0.25">
      <c r="B84" s="135"/>
    </row>
    <row r="85" spans="2:2" x14ac:dyDescent="0.25">
      <c r="B85" s="135"/>
    </row>
    <row r="86" spans="2:2" x14ac:dyDescent="0.25">
      <c r="B86" s="135"/>
    </row>
    <row r="87" spans="2:2" x14ac:dyDescent="0.25">
      <c r="B87" s="135"/>
    </row>
    <row r="88" spans="2:2" x14ac:dyDescent="0.25">
      <c r="B88" s="135"/>
    </row>
    <row r="89" spans="2:2" x14ac:dyDescent="0.25">
      <c r="B89" s="135"/>
    </row>
    <row r="90" spans="2:2" x14ac:dyDescent="0.25">
      <c r="B90" s="135"/>
    </row>
    <row r="91" spans="2:2" x14ac:dyDescent="0.25">
      <c r="B91" s="135"/>
    </row>
    <row r="92" spans="2:2" x14ac:dyDescent="0.25">
      <c r="B92" s="135"/>
    </row>
    <row r="93" spans="2:2" x14ac:dyDescent="0.25">
      <c r="B93" s="135"/>
    </row>
    <row r="94" spans="2:2" x14ac:dyDescent="0.25">
      <c r="B94" s="135"/>
    </row>
    <row r="95" spans="2:2" x14ac:dyDescent="0.25">
      <c r="B95" s="135"/>
    </row>
    <row r="96" spans="2:2" x14ac:dyDescent="0.25">
      <c r="B96" s="135"/>
    </row>
    <row r="97" spans="2:2" x14ac:dyDescent="0.25">
      <c r="B97" s="135"/>
    </row>
    <row r="98" spans="2:2" x14ac:dyDescent="0.25">
      <c r="B98" s="135"/>
    </row>
    <row r="99" spans="2:2" x14ac:dyDescent="0.25">
      <c r="B99" s="135"/>
    </row>
    <row r="100" spans="2:2" x14ac:dyDescent="0.25">
      <c r="B100" s="135"/>
    </row>
    <row r="101" spans="2:2" x14ac:dyDescent="0.25">
      <c r="B101" s="135"/>
    </row>
    <row r="102" spans="2:2" x14ac:dyDescent="0.25">
      <c r="B102" s="135"/>
    </row>
    <row r="103" spans="2:2" x14ac:dyDescent="0.25">
      <c r="B103" s="135"/>
    </row>
    <row r="104" spans="2:2" x14ac:dyDescent="0.25">
      <c r="B104" s="135"/>
    </row>
    <row r="105" spans="2:2" x14ac:dyDescent="0.25">
      <c r="B105" s="135"/>
    </row>
    <row r="106" spans="2:2" x14ac:dyDescent="0.25">
      <c r="B106" s="135"/>
    </row>
    <row r="107" spans="2:2" x14ac:dyDescent="0.25">
      <c r="B107" s="135"/>
    </row>
    <row r="108" spans="2:2" x14ac:dyDescent="0.25">
      <c r="B108" s="135"/>
    </row>
    <row r="109" spans="2:2" x14ac:dyDescent="0.25">
      <c r="B109" s="135"/>
    </row>
    <row r="110" spans="2:2" x14ac:dyDescent="0.25">
      <c r="B110" s="135"/>
    </row>
    <row r="111" spans="2:2" x14ac:dyDescent="0.25">
      <c r="B111" s="135"/>
    </row>
    <row r="112" spans="2:2" x14ac:dyDescent="0.25">
      <c r="B112" s="135"/>
    </row>
    <row r="113" spans="2:2" x14ac:dyDescent="0.25">
      <c r="B113" s="135"/>
    </row>
    <row r="114" spans="2:2" x14ac:dyDescent="0.25">
      <c r="B114" s="135"/>
    </row>
    <row r="115" spans="2:2" x14ac:dyDescent="0.25">
      <c r="B115" s="135"/>
    </row>
    <row r="116" spans="2:2" x14ac:dyDescent="0.25">
      <c r="B116" s="135"/>
    </row>
    <row r="117" spans="2:2" x14ac:dyDescent="0.25">
      <c r="B117" s="135"/>
    </row>
    <row r="118" spans="2:2" x14ac:dyDescent="0.25">
      <c r="B118" s="135"/>
    </row>
    <row r="119" spans="2:2" x14ac:dyDescent="0.25">
      <c r="B119" s="135"/>
    </row>
    <row r="120" spans="2:2" x14ac:dyDescent="0.25">
      <c r="B120" s="135"/>
    </row>
    <row r="121" spans="2:2" x14ac:dyDescent="0.25">
      <c r="B121" s="135"/>
    </row>
    <row r="122" spans="2:2" x14ac:dyDescent="0.25">
      <c r="B122" s="135"/>
    </row>
    <row r="123" spans="2:2" x14ac:dyDescent="0.25">
      <c r="B123" s="135"/>
    </row>
    <row r="124" spans="2:2" x14ac:dyDescent="0.25">
      <c r="B124" s="135"/>
    </row>
    <row r="125" spans="2:2" x14ac:dyDescent="0.25">
      <c r="B125" s="135"/>
    </row>
    <row r="126" spans="2:2" x14ac:dyDescent="0.25">
      <c r="B126" s="135"/>
    </row>
    <row r="127" spans="2:2" x14ac:dyDescent="0.25">
      <c r="B127" s="135"/>
    </row>
    <row r="128" spans="2:2" x14ac:dyDescent="0.25">
      <c r="B128" s="135"/>
    </row>
    <row r="129" spans="2:2" x14ac:dyDescent="0.25">
      <c r="B129" s="135"/>
    </row>
    <row r="130" spans="2:2" x14ac:dyDescent="0.25">
      <c r="B130" s="135"/>
    </row>
    <row r="131" spans="2:2" x14ac:dyDescent="0.25">
      <c r="B131" s="135"/>
    </row>
    <row r="132" spans="2:2" x14ac:dyDescent="0.25">
      <c r="B132" s="135"/>
    </row>
    <row r="133" spans="2:2" x14ac:dyDescent="0.25">
      <c r="B133" s="135"/>
    </row>
    <row r="134" spans="2:2" x14ac:dyDescent="0.25">
      <c r="B134" s="135"/>
    </row>
    <row r="135" spans="2:2" x14ac:dyDescent="0.25">
      <c r="B135" s="135"/>
    </row>
    <row r="136" spans="2:2" x14ac:dyDescent="0.25">
      <c r="B136" s="135"/>
    </row>
    <row r="137" spans="2:2" x14ac:dyDescent="0.25">
      <c r="B137" s="135"/>
    </row>
    <row r="138" spans="2:2" x14ac:dyDescent="0.25">
      <c r="B138" s="135"/>
    </row>
    <row r="139" spans="2:2" x14ac:dyDescent="0.25">
      <c r="B139" s="135"/>
    </row>
    <row r="140" spans="2:2" x14ac:dyDescent="0.25">
      <c r="B140" s="135"/>
    </row>
    <row r="141" spans="2:2" x14ac:dyDescent="0.25">
      <c r="B141" s="135"/>
    </row>
    <row r="142" spans="2:2" x14ac:dyDescent="0.25">
      <c r="B142" s="135"/>
    </row>
    <row r="143" spans="2:2" x14ac:dyDescent="0.25">
      <c r="B143" s="135"/>
    </row>
    <row r="144" spans="2:2" x14ac:dyDescent="0.25">
      <c r="B144" s="135"/>
    </row>
    <row r="145" spans="2:2" x14ac:dyDescent="0.25">
      <c r="B145" s="135"/>
    </row>
    <row r="146" spans="2:2" x14ac:dyDescent="0.25">
      <c r="B146" s="135"/>
    </row>
    <row r="147" spans="2:2" x14ac:dyDescent="0.25">
      <c r="B147" s="135"/>
    </row>
    <row r="148" spans="2:2" x14ac:dyDescent="0.25">
      <c r="B148" s="135"/>
    </row>
    <row r="149" spans="2:2" x14ac:dyDescent="0.25">
      <c r="B149" s="135"/>
    </row>
    <row r="150" spans="2:2" x14ac:dyDescent="0.25">
      <c r="B150" s="135"/>
    </row>
    <row r="151" spans="2:2" x14ac:dyDescent="0.25">
      <c r="B151" s="135"/>
    </row>
    <row r="152" spans="2:2" x14ac:dyDescent="0.25">
      <c r="B152" s="135"/>
    </row>
    <row r="153" spans="2:2" x14ac:dyDescent="0.25">
      <c r="B153" s="135"/>
    </row>
    <row r="154" spans="2:2" x14ac:dyDescent="0.25">
      <c r="B154" s="135"/>
    </row>
    <row r="155" spans="2:2" x14ac:dyDescent="0.25">
      <c r="B155" s="135"/>
    </row>
    <row r="156" spans="2:2" x14ac:dyDescent="0.25">
      <c r="B156" s="135"/>
    </row>
    <row r="157" spans="2:2" x14ac:dyDescent="0.25">
      <c r="B157" s="135"/>
    </row>
    <row r="158" spans="2:2" x14ac:dyDescent="0.25">
      <c r="B158" s="135"/>
    </row>
    <row r="159" spans="2:2" x14ac:dyDescent="0.25">
      <c r="B159" s="135"/>
    </row>
    <row r="160" spans="2:2" x14ac:dyDescent="0.25">
      <c r="B160" s="135"/>
    </row>
    <row r="161" spans="2:2" x14ac:dyDescent="0.25">
      <c r="B161" s="135"/>
    </row>
    <row r="162" spans="2:2" x14ac:dyDescent="0.25">
      <c r="B162" s="135"/>
    </row>
    <row r="163" spans="2:2" x14ac:dyDescent="0.25">
      <c r="B163" s="135"/>
    </row>
    <row r="164" spans="2:2" x14ac:dyDescent="0.25">
      <c r="B164" s="135"/>
    </row>
    <row r="165" spans="2:2" x14ac:dyDescent="0.25">
      <c r="B165" s="135"/>
    </row>
    <row r="166" spans="2:2" x14ac:dyDescent="0.25">
      <c r="B166" s="135"/>
    </row>
    <row r="167" spans="2:2" x14ac:dyDescent="0.25">
      <c r="B167" s="135"/>
    </row>
    <row r="168" spans="2:2" x14ac:dyDescent="0.25">
      <c r="B168" s="135"/>
    </row>
    <row r="169" spans="2:2" x14ac:dyDescent="0.25">
      <c r="B169" s="135"/>
    </row>
    <row r="170" spans="2:2" x14ac:dyDescent="0.25">
      <c r="B170" s="135"/>
    </row>
    <row r="171" spans="2:2" x14ac:dyDescent="0.25">
      <c r="B171" s="135"/>
    </row>
    <row r="172" spans="2:2" x14ac:dyDescent="0.25">
      <c r="B172" s="135"/>
    </row>
    <row r="173" spans="2:2" x14ac:dyDescent="0.25">
      <c r="B173" s="135"/>
    </row>
    <row r="174" spans="2:2" x14ac:dyDescent="0.25">
      <c r="B174" s="135"/>
    </row>
    <row r="175" spans="2:2" x14ac:dyDescent="0.25">
      <c r="B175" s="135"/>
    </row>
    <row r="176" spans="2:2" x14ac:dyDescent="0.25">
      <c r="B176" s="135"/>
    </row>
    <row r="177" spans="2:2" x14ac:dyDescent="0.25">
      <c r="B177" s="135"/>
    </row>
    <row r="178" spans="2:2" x14ac:dyDescent="0.25">
      <c r="B178" s="135"/>
    </row>
    <row r="179" spans="2:2" x14ac:dyDescent="0.25">
      <c r="B179" s="135"/>
    </row>
    <row r="180" spans="2:2" x14ac:dyDescent="0.25">
      <c r="B180" s="135"/>
    </row>
    <row r="181" spans="2:2" x14ac:dyDescent="0.25">
      <c r="B181" s="135"/>
    </row>
    <row r="182" spans="2:2" x14ac:dyDescent="0.25">
      <c r="B182" s="135"/>
    </row>
    <row r="183" spans="2:2" x14ac:dyDescent="0.25">
      <c r="B183" s="135"/>
    </row>
    <row r="184" spans="2:2" x14ac:dyDescent="0.25">
      <c r="B184" s="135"/>
    </row>
    <row r="185" spans="2:2" x14ac:dyDescent="0.25">
      <c r="B185" s="135"/>
    </row>
    <row r="186" spans="2:2" x14ac:dyDescent="0.25">
      <c r="B186" s="135"/>
    </row>
    <row r="187" spans="2:2" x14ac:dyDescent="0.25">
      <c r="B187" s="135"/>
    </row>
    <row r="188" spans="2:2" x14ac:dyDescent="0.25">
      <c r="B188" s="135"/>
    </row>
    <row r="189" spans="2:2" x14ac:dyDescent="0.25">
      <c r="B189" s="135"/>
    </row>
    <row r="190" spans="2:2" x14ac:dyDescent="0.25">
      <c r="B190" s="135"/>
    </row>
    <row r="191" spans="2:2" x14ac:dyDescent="0.25">
      <c r="B191" s="135"/>
    </row>
    <row r="192" spans="2:2" x14ac:dyDescent="0.25">
      <c r="B192" s="135"/>
    </row>
    <row r="193" spans="2:2" x14ac:dyDescent="0.25">
      <c r="B193" s="135"/>
    </row>
    <row r="194" spans="2:2" x14ac:dyDescent="0.25">
      <c r="B194" s="135"/>
    </row>
    <row r="195" spans="2:2" x14ac:dyDescent="0.25">
      <c r="B195" s="135"/>
    </row>
    <row r="196" spans="2:2" x14ac:dyDescent="0.25">
      <c r="B196" s="135"/>
    </row>
    <row r="197" spans="2:2" x14ac:dyDescent="0.25">
      <c r="B197" s="135"/>
    </row>
    <row r="198" spans="2:2" x14ac:dyDescent="0.25">
      <c r="B198" s="135"/>
    </row>
    <row r="199" spans="2:2" x14ac:dyDescent="0.25">
      <c r="B199" s="135"/>
    </row>
    <row r="200" spans="2:2" x14ac:dyDescent="0.25">
      <c r="B200" s="135"/>
    </row>
  </sheetData>
  <phoneticPr fontId="8" type="noConversion"/>
  <pageMargins left="0.15748031496062992" right="0" top="0.11811023622047245" bottom="0.11811023622047245" header="0.51181102362204722" footer="0.51181102362204722"/>
  <pageSetup paperSize="9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1B3EC-322C-4F8E-9E50-5A5532EA9495}">
  <dimension ref="C5:H66"/>
  <sheetViews>
    <sheetView topLeftCell="A28" workbookViewId="0">
      <selection activeCell="C67" sqref="C67"/>
    </sheetView>
  </sheetViews>
  <sheetFormatPr defaultRowHeight="12.5" x14ac:dyDescent="0.25"/>
  <sheetData>
    <row r="5" spans="8:8" x14ac:dyDescent="0.25">
      <c r="H5" s="192"/>
    </row>
    <row r="6" spans="8:8" x14ac:dyDescent="0.25">
      <c r="H6" s="192"/>
    </row>
    <row r="7" spans="8:8" x14ac:dyDescent="0.25">
      <c r="H7" s="192"/>
    </row>
    <row r="8" spans="8:8" x14ac:dyDescent="0.25">
      <c r="H8" s="193"/>
    </row>
    <row r="9" spans="8:8" x14ac:dyDescent="0.25">
      <c r="H9" s="193"/>
    </row>
    <row r="10" spans="8:8" x14ac:dyDescent="0.25">
      <c r="H10" s="193"/>
    </row>
    <row r="11" spans="8:8" x14ac:dyDescent="0.25">
      <c r="H11" s="193"/>
    </row>
    <row r="12" spans="8:8" x14ac:dyDescent="0.25">
      <c r="H12" s="193"/>
    </row>
    <row r="13" spans="8:8" x14ac:dyDescent="0.25">
      <c r="H13" s="193"/>
    </row>
    <row r="14" spans="8:8" x14ac:dyDescent="0.25">
      <c r="H14" s="193"/>
    </row>
    <row r="15" spans="8:8" x14ac:dyDescent="0.25">
      <c r="H15" s="193"/>
    </row>
    <row r="16" spans="8:8" x14ac:dyDescent="0.25">
      <c r="H16" s="193"/>
    </row>
    <row r="17" spans="3:8" x14ac:dyDescent="0.25">
      <c r="H17" s="193"/>
    </row>
    <row r="18" spans="3:8" x14ac:dyDescent="0.25">
      <c r="H18" s="193"/>
    </row>
    <row r="19" spans="3:8" x14ac:dyDescent="0.25">
      <c r="H19" s="193"/>
    </row>
    <row r="20" spans="3:8" x14ac:dyDescent="0.25">
      <c r="C20" s="58">
        <f>'výdavky rozpočet'!N6</f>
        <v>34500</v>
      </c>
      <c r="H20" s="193"/>
    </row>
    <row r="21" spans="3:8" x14ac:dyDescent="0.25">
      <c r="C21" s="58">
        <f>'výdavky rozpočet'!N7</f>
        <v>14000</v>
      </c>
      <c r="H21" s="193"/>
    </row>
    <row r="22" spans="3:8" x14ac:dyDescent="0.25">
      <c r="C22" s="58">
        <f>'výdavky rozpočet'!N8</f>
        <v>1000</v>
      </c>
      <c r="H22" s="193"/>
    </row>
    <row r="23" spans="3:8" x14ac:dyDescent="0.25">
      <c r="C23" s="58">
        <f>'výdavky rozpočet'!N9</f>
        <v>50</v>
      </c>
      <c r="H23" s="193"/>
    </row>
    <row r="24" spans="3:8" x14ac:dyDescent="0.25">
      <c r="C24" s="58">
        <f>'výdavky rozpočet'!N10</f>
        <v>11500</v>
      </c>
      <c r="H24" s="193"/>
    </row>
    <row r="25" spans="3:8" x14ac:dyDescent="0.25">
      <c r="C25" s="58" t="e">
        <f>'výdavky rozpočet'!#REF!</f>
        <v>#REF!</v>
      </c>
      <c r="H25" s="193"/>
    </row>
    <row r="26" spans="3:8" x14ac:dyDescent="0.25">
      <c r="C26" s="58">
        <f>'výdavky rozpočet'!N13</f>
        <v>5000</v>
      </c>
      <c r="H26" s="193"/>
    </row>
    <row r="27" spans="3:8" x14ac:dyDescent="0.25">
      <c r="C27" s="58">
        <f>'výdavky rozpočet'!N14</f>
        <v>300</v>
      </c>
      <c r="H27" s="193"/>
    </row>
    <row r="28" spans="3:8" x14ac:dyDescent="0.25">
      <c r="C28" s="58">
        <f>'výdavky rozpočet'!N15</f>
        <v>200</v>
      </c>
      <c r="H28" s="193"/>
    </row>
    <row r="29" spans="3:8" x14ac:dyDescent="0.25">
      <c r="C29" s="58">
        <f>'výdavky rozpočet'!N16</f>
        <v>200</v>
      </c>
      <c r="H29" s="193"/>
    </row>
    <row r="30" spans="3:8" x14ac:dyDescent="0.25">
      <c r="C30" s="58">
        <f>'výdavky rozpočet'!N17</f>
        <v>500</v>
      </c>
      <c r="H30" s="193"/>
    </row>
    <row r="31" spans="3:8" x14ac:dyDescent="0.25">
      <c r="C31" s="58">
        <f>'výdavky rozpočet'!N18</f>
        <v>150</v>
      </c>
      <c r="H31" s="193"/>
    </row>
    <row r="32" spans="3:8" x14ac:dyDescent="0.25">
      <c r="C32" s="58">
        <f>'výdavky rozpočet'!N19</f>
        <v>500</v>
      </c>
      <c r="H32" s="193"/>
    </row>
    <row r="33" spans="3:8" x14ac:dyDescent="0.25">
      <c r="C33" s="58">
        <f>'výdavky rozpočet'!N20</f>
        <v>200</v>
      </c>
      <c r="H33" s="193"/>
    </row>
    <row r="34" spans="3:8" x14ac:dyDescent="0.25">
      <c r="C34" s="58">
        <f>'výdavky rozpočet'!N21</f>
        <v>120</v>
      </c>
      <c r="H34" s="193"/>
    </row>
    <row r="35" spans="3:8" ht="13" thickBot="1" x14ac:dyDescent="0.3">
      <c r="C35" s="58">
        <f>'výdavky rozpočet'!N22</f>
        <v>70</v>
      </c>
      <c r="H35" s="194"/>
    </row>
    <row r="36" spans="3:8" ht="13" thickBot="1" x14ac:dyDescent="0.3">
      <c r="C36" s="58">
        <f>'výdavky rozpočet'!N23</f>
        <v>500</v>
      </c>
      <c r="H36" s="195"/>
    </row>
    <row r="37" spans="3:8" ht="13" thickBot="1" x14ac:dyDescent="0.3">
      <c r="C37" s="58">
        <f>'výdavky rozpočet'!N24</f>
        <v>300</v>
      </c>
      <c r="H37" s="196"/>
    </row>
    <row r="38" spans="3:8" ht="13" thickBot="1" x14ac:dyDescent="0.3">
      <c r="C38" s="58">
        <f>'výdavky rozpočet'!N25</f>
        <v>15000</v>
      </c>
      <c r="H38" s="197"/>
    </row>
    <row r="39" spans="3:8" x14ac:dyDescent="0.25">
      <c r="C39" s="58">
        <f>'výdavky rozpočet'!N28</f>
        <v>200</v>
      </c>
      <c r="H39" s="197"/>
    </row>
    <row r="40" spans="3:8" x14ac:dyDescent="0.25">
      <c r="C40" s="58">
        <f>'výdavky rozpočet'!N29</f>
        <v>1000</v>
      </c>
      <c r="H40" s="198"/>
    </row>
    <row r="41" spans="3:8" x14ac:dyDescent="0.25">
      <c r="C41" s="58">
        <f>'výdavky rozpočet'!N30</f>
        <v>1500</v>
      </c>
      <c r="H41" s="198"/>
    </row>
    <row r="42" spans="3:8" x14ac:dyDescent="0.25">
      <c r="C42" s="58">
        <f>'výdavky rozpočet'!N31</f>
        <v>50</v>
      </c>
      <c r="H42" s="198"/>
    </row>
    <row r="43" spans="3:8" ht="13" thickBot="1" x14ac:dyDescent="0.3">
      <c r="C43" s="58">
        <f>'výdavky rozpočet'!N32</f>
        <v>1000</v>
      </c>
      <c r="H43" s="199"/>
    </row>
    <row r="44" spans="3:8" x14ac:dyDescent="0.25">
      <c r="C44" s="58">
        <f>'výdavky rozpočet'!N33</f>
        <v>1600</v>
      </c>
      <c r="H44" s="200"/>
    </row>
    <row r="45" spans="3:8" x14ac:dyDescent="0.25">
      <c r="C45" s="58">
        <f>'výdavky rozpočet'!N34</f>
        <v>460</v>
      </c>
      <c r="H45" s="198"/>
    </row>
    <row r="46" spans="3:8" x14ac:dyDescent="0.25">
      <c r="C46" s="58">
        <f>'výdavky rozpočet'!N35</f>
        <v>400</v>
      </c>
      <c r="H46" s="201"/>
    </row>
    <row r="47" spans="3:8" x14ac:dyDescent="0.25">
      <c r="C47" s="58">
        <f>'výdavky rozpočet'!N36</f>
        <v>1000</v>
      </c>
      <c r="H47" s="200"/>
    </row>
    <row r="48" spans="3:8" x14ac:dyDescent="0.25">
      <c r="C48" s="58">
        <f>'výdavky rozpočet'!N37</f>
        <v>200</v>
      </c>
      <c r="H48" s="202"/>
    </row>
    <row r="49" spans="3:8" x14ac:dyDescent="0.25">
      <c r="C49" s="58">
        <f>'výdavky rozpočet'!N39</f>
        <v>950</v>
      </c>
      <c r="H49" s="203"/>
    </row>
    <row r="50" spans="3:8" x14ac:dyDescent="0.25">
      <c r="C50" s="58">
        <f>'výdavky rozpočet'!N42</f>
        <v>110</v>
      </c>
      <c r="H50" s="198"/>
    </row>
    <row r="51" spans="3:8" ht="13" thickBot="1" x14ac:dyDescent="0.3">
      <c r="C51" s="58" t="e">
        <f>'výdavky rozpočet'!#REF!</f>
        <v>#REF!</v>
      </c>
      <c r="H51" s="199"/>
    </row>
    <row r="52" spans="3:8" x14ac:dyDescent="0.25">
      <c r="C52" s="58">
        <f>'výdavky rozpočet'!N45</f>
        <v>200</v>
      </c>
    </row>
    <row r="53" spans="3:8" x14ac:dyDescent="0.25">
      <c r="C53" s="58">
        <f>'výdavky rozpočet'!N46</f>
        <v>200</v>
      </c>
    </row>
    <row r="54" spans="3:8" x14ac:dyDescent="0.25">
      <c r="C54" s="58">
        <f>'výdavky rozpočet'!N47</f>
        <v>0</v>
      </c>
    </row>
    <row r="55" spans="3:8" x14ac:dyDescent="0.25">
      <c r="C55" s="58">
        <f>'výdavky rozpočet'!N48</f>
        <v>2300</v>
      </c>
    </row>
    <row r="56" spans="3:8" x14ac:dyDescent="0.25">
      <c r="C56" s="58" t="e">
        <f>'výdavky rozpočet'!#REF!</f>
        <v>#REF!</v>
      </c>
    </row>
    <row r="57" spans="3:8" x14ac:dyDescent="0.25">
      <c r="C57" s="58">
        <f>'výdavky rozpočet'!N49</f>
        <v>400</v>
      </c>
    </row>
    <row r="58" spans="3:8" x14ac:dyDescent="0.25">
      <c r="C58" s="58" t="e">
        <f>'výdavky rozpočet'!#REF!</f>
        <v>#REF!</v>
      </c>
    </row>
    <row r="59" spans="3:8" x14ac:dyDescent="0.25">
      <c r="C59" s="58">
        <f>'výdavky rozpočet'!N50</f>
        <v>0</v>
      </c>
    </row>
    <row r="60" spans="3:8" x14ac:dyDescent="0.25">
      <c r="C60" s="58">
        <f>'výdavky rozpočet'!N51</f>
        <v>1240</v>
      </c>
    </row>
    <row r="61" spans="3:8" x14ac:dyDescent="0.25">
      <c r="C61" s="58">
        <f>'výdavky rozpočet'!N52</f>
        <v>400</v>
      </c>
    </row>
    <row r="62" spans="3:8" x14ac:dyDescent="0.25">
      <c r="C62" s="58">
        <f>'výdavky rozpočet'!N53</f>
        <v>100</v>
      </c>
    </row>
    <row r="63" spans="3:8" x14ac:dyDescent="0.25">
      <c r="C63" s="58">
        <f>'výdavky rozpočet'!N54</f>
        <v>200</v>
      </c>
    </row>
    <row r="64" spans="3:8" x14ac:dyDescent="0.25">
      <c r="C64" s="58">
        <f>'výdavky rozpočet'!N56</f>
        <v>2000</v>
      </c>
    </row>
    <row r="65" spans="3:3" x14ac:dyDescent="0.25">
      <c r="C65" s="58">
        <f>'výdavky rozpočet'!N58</f>
        <v>500</v>
      </c>
    </row>
    <row r="66" spans="3:3" x14ac:dyDescent="0.25">
      <c r="C66" s="58" t="e">
        <f>SUM(C20:C65)</f>
        <v>#REF!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57CCD-B156-4B8C-A2B5-E84CE6924ED2}">
  <dimension ref="C3:E50"/>
  <sheetViews>
    <sheetView topLeftCell="A29" workbookViewId="0">
      <selection activeCell="E51" sqref="C1:E51"/>
    </sheetView>
  </sheetViews>
  <sheetFormatPr defaultRowHeight="12.5" x14ac:dyDescent="0.25"/>
  <sheetData>
    <row r="3" spans="3:5" x14ac:dyDescent="0.25">
      <c r="C3" s="162"/>
      <c r="E3" s="58"/>
    </row>
    <row r="4" spans="3:5" x14ac:dyDescent="0.25">
      <c r="C4" s="162"/>
      <c r="E4" s="58"/>
    </row>
    <row r="5" spans="3:5" x14ac:dyDescent="0.25">
      <c r="C5" s="162"/>
      <c r="E5" s="58"/>
    </row>
    <row r="6" spans="3:5" x14ac:dyDescent="0.25">
      <c r="C6" s="163"/>
      <c r="E6" s="58"/>
    </row>
    <row r="7" spans="3:5" x14ac:dyDescent="0.25">
      <c r="C7" s="163"/>
      <c r="E7" s="58"/>
    </row>
    <row r="8" spans="3:5" x14ac:dyDescent="0.25">
      <c r="C8" s="163"/>
      <c r="E8" s="58"/>
    </row>
    <row r="9" spans="3:5" x14ac:dyDescent="0.25">
      <c r="C9" s="163"/>
      <c r="E9" s="58"/>
    </row>
    <row r="10" spans="3:5" x14ac:dyDescent="0.25">
      <c r="C10" s="163"/>
      <c r="E10" s="58"/>
    </row>
    <row r="11" spans="3:5" x14ac:dyDescent="0.25">
      <c r="C11" s="163"/>
      <c r="E11" s="58"/>
    </row>
    <row r="12" spans="3:5" x14ac:dyDescent="0.25">
      <c r="C12" s="163"/>
      <c r="E12" s="58"/>
    </row>
    <row r="13" spans="3:5" x14ac:dyDescent="0.25">
      <c r="C13" s="163"/>
      <c r="E13" s="58"/>
    </row>
    <row r="14" spans="3:5" x14ac:dyDescent="0.25">
      <c r="C14" s="163"/>
      <c r="E14" s="58"/>
    </row>
    <row r="15" spans="3:5" x14ac:dyDescent="0.25">
      <c r="C15" s="163"/>
      <c r="E15" s="58"/>
    </row>
    <row r="16" spans="3:5" x14ac:dyDescent="0.25">
      <c r="C16" s="163"/>
      <c r="E16" s="58"/>
    </row>
    <row r="17" spans="3:5" x14ac:dyDescent="0.25">
      <c r="C17" s="163"/>
      <c r="E17" s="58"/>
    </row>
    <row r="18" spans="3:5" x14ac:dyDescent="0.25">
      <c r="C18" s="163"/>
      <c r="E18" s="58"/>
    </row>
    <row r="19" spans="3:5" x14ac:dyDescent="0.25">
      <c r="C19" s="163"/>
      <c r="E19" s="58"/>
    </row>
    <row r="20" spans="3:5" x14ac:dyDescent="0.25">
      <c r="C20" s="163"/>
      <c r="E20" s="58"/>
    </row>
    <row r="21" spans="3:5" x14ac:dyDescent="0.25">
      <c r="C21" s="163"/>
      <c r="E21" s="58"/>
    </row>
    <row r="22" spans="3:5" x14ac:dyDescent="0.25">
      <c r="C22" s="163"/>
      <c r="E22" s="58"/>
    </row>
    <row r="23" spans="3:5" x14ac:dyDescent="0.25">
      <c r="C23" s="163"/>
      <c r="E23" s="58"/>
    </row>
    <row r="24" spans="3:5" x14ac:dyDescent="0.25">
      <c r="C24" s="163"/>
      <c r="E24" s="58"/>
    </row>
    <row r="25" spans="3:5" x14ac:dyDescent="0.25">
      <c r="C25" s="163"/>
      <c r="E25" s="58"/>
    </row>
    <row r="26" spans="3:5" x14ac:dyDescent="0.25">
      <c r="C26" s="163"/>
      <c r="E26" s="58"/>
    </row>
    <row r="27" spans="3:5" x14ac:dyDescent="0.25">
      <c r="C27" s="163"/>
      <c r="E27" s="58"/>
    </row>
    <row r="28" spans="3:5" x14ac:dyDescent="0.25">
      <c r="C28" s="163"/>
      <c r="E28" s="58"/>
    </row>
    <row r="29" spans="3:5" x14ac:dyDescent="0.25">
      <c r="C29" s="163"/>
      <c r="E29" s="58"/>
    </row>
    <row r="30" spans="3:5" x14ac:dyDescent="0.25">
      <c r="C30" s="163"/>
      <c r="E30" s="58"/>
    </row>
    <row r="31" spans="3:5" x14ac:dyDescent="0.25">
      <c r="C31" s="163"/>
      <c r="E31" s="58"/>
    </row>
    <row r="32" spans="3:5" x14ac:dyDescent="0.25">
      <c r="C32" s="163"/>
      <c r="E32" s="58"/>
    </row>
    <row r="33" spans="3:5" x14ac:dyDescent="0.25">
      <c r="C33" s="164"/>
      <c r="E33" s="58"/>
    </row>
    <row r="34" spans="3:5" ht="13" thickBot="1" x14ac:dyDescent="0.3">
      <c r="C34" s="164"/>
      <c r="E34" s="58"/>
    </row>
    <row r="35" spans="3:5" ht="13" thickBot="1" x14ac:dyDescent="0.3">
      <c r="C35" s="165"/>
      <c r="E35" s="58"/>
    </row>
    <row r="36" spans="3:5" ht="13" thickBot="1" x14ac:dyDescent="0.3">
      <c r="C36" s="166"/>
      <c r="E36" s="58"/>
    </row>
    <row r="37" spans="3:5" ht="13" thickBot="1" x14ac:dyDescent="0.3">
      <c r="C37" s="167"/>
      <c r="E37" s="58"/>
    </row>
    <row r="38" spans="3:5" x14ac:dyDescent="0.25">
      <c r="C38" s="167"/>
      <c r="E38" s="58"/>
    </row>
    <row r="39" spans="3:5" x14ac:dyDescent="0.25">
      <c r="C39" s="168"/>
      <c r="E39" s="58"/>
    </row>
    <row r="40" spans="3:5" x14ac:dyDescent="0.25">
      <c r="C40" s="168"/>
      <c r="E40" s="58"/>
    </row>
    <row r="41" spans="3:5" x14ac:dyDescent="0.25">
      <c r="C41" s="168"/>
      <c r="E41" s="58"/>
    </row>
    <row r="42" spans="3:5" ht="13" thickBot="1" x14ac:dyDescent="0.3">
      <c r="C42" s="170"/>
      <c r="E42" s="58"/>
    </row>
    <row r="43" spans="3:5" x14ac:dyDescent="0.25">
      <c r="C43" s="171"/>
      <c r="E43" s="58"/>
    </row>
    <row r="44" spans="3:5" x14ac:dyDescent="0.25">
      <c r="C44" s="168"/>
      <c r="E44" s="58"/>
    </row>
    <row r="45" spans="3:5" x14ac:dyDescent="0.25">
      <c r="C45" s="169"/>
      <c r="E45" s="58"/>
    </row>
    <row r="46" spans="3:5" x14ac:dyDescent="0.25">
      <c r="C46" s="171"/>
      <c r="E46" s="58"/>
    </row>
    <row r="47" spans="3:5" x14ac:dyDescent="0.25">
      <c r="C47" s="182"/>
      <c r="E47" s="58"/>
    </row>
    <row r="48" spans="3:5" x14ac:dyDescent="0.25">
      <c r="C48" s="168"/>
      <c r="E48" s="58"/>
    </row>
    <row r="49" spans="3:5" ht="13" thickBot="1" x14ac:dyDescent="0.3">
      <c r="C49" s="170"/>
      <c r="E49" s="58"/>
    </row>
    <row r="50" spans="3:5" x14ac:dyDescent="0.25">
      <c r="E50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príjmový rozpočet</vt:lpstr>
      <vt:lpstr>výdavky rozpočet</vt:lpstr>
      <vt:lpstr>Hárok2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Pracovnik2</dc:creator>
  <cp:lastModifiedBy>Ivana Knechtová</cp:lastModifiedBy>
  <cp:lastPrinted>2021-12-20T11:32:53Z</cp:lastPrinted>
  <dcterms:created xsi:type="dcterms:W3CDTF">2014-11-28T07:18:13Z</dcterms:created>
  <dcterms:modified xsi:type="dcterms:W3CDTF">2021-12-20T11:33:23Z</dcterms:modified>
</cp:coreProperties>
</file>